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1775" windowHeight="6510" activeTab="1"/>
  </bookViews>
  <sheets>
    <sheet name="IS" sheetId="1" r:id="rId1"/>
    <sheet name="BS" sheetId="2" r:id="rId2"/>
    <sheet name="EQUITY" sheetId="3" r:id="rId3"/>
    <sheet name="CFS" sheetId="4" r:id="rId4"/>
  </sheets>
  <definedNames>
    <definedName name="_xlnm.Print_Area" localSheetId="1">'BS'!$A$1:$I$69</definedName>
    <definedName name="_xlnm.Print_Area" localSheetId="0">'IS'!$A$1:$J$59</definedName>
  </definedNames>
  <calcPr fullCalcOnLoad="1"/>
</workbook>
</file>

<file path=xl/sharedStrings.xml><?xml version="1.0" encoding="utf-8"?>
<sst xmlns="http://schemas.openxmlformats.org/spreadsheetml/2006/main" count="224" uniqueCount="178">
  <si>
    <t>GRAND-FLO SOLUTION BERHAD (607392-W)</t>
  </si>
  <si>
    <t>CONSOLIDATED INCOME STATEMENTS</t>
  </si>
  <si>
    <t>INDIVIDUAL PERIOD</t>
  </si>
  <si>
    <t>CUMULATIVE PERIOD</t>
  </si>
  <si>
    <t xml:space="preserve">PRECEDING YEAR </t>
  </si>
  <si>
    <t>CURRENT YEAR</t>
  </si>
  <si>
    <t>CORRESPONDING</t>
  </si>
  <si>
    <t>QUARTER ENDED</t>
  </si>
  <si>
    <t>TO DATE</t>
  </si>
  <si>
    <t>NOTE</t>
  </si>
  <si>
    <t>RM</t>
  </si>
  <si>
    <t>REVENUE</t>
  </si>
  <si>
    <t>COST OF SALES</t>
  </si>
  <si>
    <t>GROSS PROFIT</t>
  </si>
  <si>
    <t>OTHER OPERATING INCOME</t>
  </si>
  <si>
    <t>SELLING AND DISTRIBUTION COSTS</t>
  </si>
  <si>
    <t>ADMINISTRATION EXPENSES</t>
  </si>
  <si>
    <t>OTHER OPERATING EXPENSES</t>
  </si>
  <si>
    <t>PROFIT FROM OPERATIONS</t>
  </si>
  <si>
    <t>FINANCE COSTS</t>
  </si>
  <si>
    <t>PROFIT BEFORE TAXATION</t>
  </si>
  <si>
    <t>INCOME TAX EXPENSES</t>
  </si>
  <si>
    <t>B4</t>
  </si>
  <si>
    <t>PROFIT AFTER TAXATION</t>
  </si>
  <si>
    <t>MINORITY INTEREST</t>
  </si>
  <si>
    <t>EARNING PER SHARE (SEN)</t>
  </si>
  <si>
    <t>B13a</t>
  </si>
  <si>
    <t>DILUTED EARNING PER SHARE (SEN)</t>
  </si>
  <si>
    <t>B13b</t>
  </si>
  <si>
    <t>CONSOLIDATED BALANCE SHEET</t>
  </si>
  <si>
    <t>AS AT END OF CURRENT YEAR QUARTER</t>
  </si>
  <si>
    <t>AS AT PRECEDING FINANCIAL YEAR</t>
  </si>
  <si>
    <t>ENDED</t>
  </si>
  <si>
    <t>Note</t>
  </si>
  <si>
    <t>CURRENT ASSETS</t>
  </si>
  <si>
    <t>Inventories</t>
  </si>
  <si>
    <t>Trade Receivables</t>
  </si>
  <si>
    <t>Other Receivables &amp; Prepayment</t>
  </si>
  <si>
    <t>Fixed Deposit</t>
  </si>
  <si>
    <t>Cash and Bank balances</t>
  </si>
  <si>
    <t>Trade Payables</t>
  </si>
  <si>
    <t>Other Payables &amp; Accrual</t>
  </si>
  <si>
    <t>Amount owing to Directors</t>
  </si>
  <si>
    <t>B9</t>
  </si>
  <si>
    <t>Short-Term Borrowing-BA</t>
  </si>
  <si>
    <t>Short-Term Borrowing-TL</t>
  </si>
  <si>
    <t>Provision for Taxation</t>
  </si>
  <si>
    <t>Deferred Tax</t>
  </si>
  <si>
    <t>Term Loan</t>
  </si>
  <si>
    <t>CONSOLIDATED CASH FLOW STATEMENT</t>
  </si>
  <si>
    <t>PRECEDING</t>
  </si>
  <si>
    <t>TO-DATE</t>
  </si>
  <si>
    <t>YEAR</t>
  </si>
  <si>
    <t>CASH FLOW FROM OPERATING ACTIVITIES</t>
  </si>
  <si>
    <t>Profit/(Loss) before taxation</t>
  </si>
  <si>
    <t>Pre-acquisition Profits</t>
  </si>
  <si>
    <t>Adjustment for:-</t>
  </si>
  <si>
    <t>Amortisation of development costs</t>
  </si>
  <si>
    <t>Interest expense</t>
  </si>
  <si>
    <t>Interest income</t>
  </si>
  <si>
    <t>Operating profit/(loss) before working capital changes</t>
  </si>
  <si>
    <t>CASH (FOR)/FROM OPERATIONS</t>
  </si>
  <si>
    <t>Tax paid</t>
  </si>
  <si>
    <t>NET CASH (FOR)/FROM OPERATING ACTIVITIES</t>
  </si>
  <si>
    <t>CASH FLOW FROM INVESTING ACTIVITIES</t>
  </si>
  <si>
    <t>Acquisition of  subsidiary</t>
  </si>
  <si>
    <t>Purchase of property, plant and equipment</t>
  </si>
  <si>
    <t>Development costs incurred</t>
  </si>
  <si>
    <t>Minority interest shares of right issue in subsidiary</t>
  </si>
  <si>
    <t>NET CASH FOR/FROM INVESTING ACTIVITIES</t>
  </si>
  <si>
    <t>CASH FLOW FROM FINANCING ACTIVITIES</t>
  </si>
  <si>
    <t>Goodwill</t>
  </si>
  <si>
    <t>Repayment of term loan</t>
  </si>
  <si>
    <t>Net drawdown of borrowings</t>
  </si>
  <si>
    <t>NET CASH FOR/FROM FINANCING ACTIVITIES</t>
  </si>
  <si>
    <t xml:space="preserve">NET INCREASE/(DECREASE)  IN CASH </t>
  </si>
  <si>
    <t>AND BANK BALANCES</t>
  </si>
  <si>
    <t>Foreign exchange fluctuation arising from foreign subsidiary</t>
  </si>
  <si>
    <t>NOTES TO  CASH FLOW STATEMENT</t>
  </si>
  <si>
    <t>Cash and cash equivalents comprise of:</t>
  </si>
  <si>
    <t>Fixed deposits with a licensed bank</t>
  </si>
  <si>
    <t>Cash and bank balances</t>
  </si>
  <si>
    <t>Reserves on Consolidation</t>
  </si>
  <si>
    <t>Share Premium</t>
  </si>
  <si>
    <t>PERIOD ENDED</t>
  </si>
  <si>
    <t>(UNAUDITED)</t>
  </si>
  <si>
    <t>(AUDITED)</t>
  </si>
  <si>
    <t>31/12/2005</t>
  </si>
  <si>
    <t>31 DEC 2005</t>
  </si>
  <si>
    <t>A9</t>
  </si>
  <si>
    <t xml:space="preserve">The unaudited Condensed Consolidated Cash Flow Statement should be read in conjunction with the annual audited financial statements </t>
  </si>
  <si>
    <t xml:space="preserve">The unaudited condensed consolidated income statement should be read in conjunction with the Group's audited financial statements for the year ended </t>
  </si>
  <si>
    <t>Proceeds from issuance of ESOS / share capital</t>
  </si>
  <si>
    <t>FOR THE QUARTER ENDED 31 MARCH 2006</t>
  </si>
  <si>
    <t>The unaudited results of Grand-Flo Solution Berhad and its subsidiaries for the period ended 31 March 2006 are as follows:-</t>
  </si>
  <si>
    <t>31/03/2006</t>
  </si>
  <si>
    <t>31/03/2005</t>
  </si>
  <si>
    <t>AS AT 31 MARCH 2006</t>
  </si>
  <si>
    <t>31 MAR 2006</t>
  </si>
  <si>
    <t>Hire purchase and lease creditors</t>
  </si>
  <si>
    <t>Hire purchase &amp; lease creditors</t>
  </si>
  <si>
    <t>CASH AND BANK BALANCES AT 01.01.2006 / 01.01.05</t>
  </si>
  <si>
    <t>CASH AND BANK BALANCES AT 31.03.2006 / 31.12.05</t>
  </si>
  <si>
    <t>Bad debts written off</t>
  </si>
  <si>
    <t>Increase/decrease in trade and other receivables</t>
  </si>
  <si>
    <t>Increase/decrease in trade and other payables</t>
  </si>
  <si>
    <t>Increase/decrease in inventories</t>
  </si>
  <si>
    <t>EQUITY HOLDERS OF THE PARENT</t>
  </si>
  <si>
    <t>31 December 2005 and the accompanying explanatory notes attached to the interim financial statements.</t>
  </si>
  <si>
    <t>ASSETS</t>
  </si>
  <si>
    <t>NON-CURRENT ASSETS</t>
  </si>
  <si>
    <t>Other Investment</t>
  </si>
  <si>
    <t>TOTAL ASSETS</t>
  </si>
  <si>
    <t>EQUITY AND LIABILITIES</t>
  </si>
  <si>
    <t>Equity attributable to equity holders of the parent</t>
  </si>
  <si>
    <t>Share Capital</t>
  </si>
  <si>
    <t>Retained Earnings</t>
  </si>
  <si>
    <t>Foreign Exchange Fluctuation Reserve</t>
  </si>
  <si>
    <t>Total equity</t>
  </si>
  <si>
    <t>Minority interest</t>
  </si>
  <si>
    <t>NON-CURRENT LIABILITIES</t>
  </si>
  <si>
    <t>CURRENT LIABILITIES</t>
  </si>
  <si>
    <t>Total Liabilities</t>
  </si>
  <si>
    <t>TOTAL EQUITY AND LIABILITIES</t>
  </si>
  <si>
    <t>A2</t>
  </si>
  <si>
    <t>PROFIT ATTRIBUTABLE TO:-</t>
  </si>
  <si>
    <t>for the financial year ended 31 December 2005.</t>
  </si>
  <si>
    <t>Repayment of hire purchase and lease  payables</t>
  </si>
  <si>
    <t>A10</t>
  </si>
  <si>
    <t>Property, plant and equipment</t>
  </si>
  <si>
    <t>Development cost</t>
  </si>
  <si>
    <t>Term loan interest</t>
  </si>
  <si>
    <t>Hire purchase interest</t>
  </si>
  <si>
    <t>Amortisation of other investment</t>
  </si>
  <si>
    <t>Depreciation of plant and equipment</t>
  </si>
  <si>
    <t>Bank interest paid</t>
  </si>
  <si>
    <t>Balance of listing expenses</t>
  </si>
  <si>
    <t xml:space="preserve">The unaudited Condensed Consolidated Balance Sheet should be read in conjunction with the Group's audited </t>
  </si>
  <si>
    <t>attached to the interim financial statements.</t>
  </si>
  <si>
    <t xml:space="preserve">financial statement for the financial year ended 31 December 2005 and the accompanying explanatory notes </t>
  </si>
  <si>
    <t>CONSOLIDATED STATEMENT OF CHANGES IN EQUITY</t>
  </si>
  <si>
    <t xml:space="preserve">Foreign </t>
  </si>
  <si>
    <t xml:space="preserve">Exchange </t>
  </si>
  <si>
    <t>Reserve</t>
  </si>
  <si>
    <t>Share</t>
  </si>
  <si>
    <t>Fluctuation</t>
  </si>
  <si>
    <t>on</t>
  </si>
  <si>
    <t>Retained</t>
  </si>
  <si>
    <t>Minority</t>
  </si>
  <si>
    <t>Total</t>
  </si>
  <si>
    <t>Capital</t>
  </si>
  <si>
    <t>Premium</t>
  </si>
  <si>
    <t>Consolidation</t>
  </si>
  <si>
    <t>Profits</t>
  </si>
  <si>
    <t>Interest</t>
  </si>
  <si>
    <t>Equity</t>
  </si>
  <si>
    <t>As at 1 January 2005</t>
  </si>
  <si>
    <t>-     effects of adopting FRS  3</t>
  </si>
  <si>
    <t>Balance as at 31 December 2005  (restated)</t>
  </si>
  <si>
    <t>Balance as at 1 January 2006</t>
  </si>
  <si>
    <t>Exchange differences on translating foreign operation</t>
  </si>
  <si>
    <t>Net profit for period</t>
  </si>
  <si>
    <t>Total recognised income and expense for the period</t>
  </si>
  <si>
    <t>Balance as at 31 March 2006</t>
  </si>
  <si>
    <t>The unaudited Condensed Consolidated Statement of Changes in Equity should be read in conjunction with the annual audited financial statements as at 31 December 2005 and the accompanying explanatory notes</t>
  </si>
  <si>
    <t xml:space="preserve">on </t>
  </si>
  <si>
    <t>ESOS</t>
  </si>
  <si>
    <t>As previously stated</t>
  </si>
  <si>
    <t>Issuance of shares pursuant to ESOS</t>
  </si>
  <si>
    <t>Share-based payment under ESOS</t>
  </si>
  <si>
    <t>Prior year adjusment</t>
  </si>
  <si>
    <t>Reserves on ESOS</t>
  </si>
  <si>
    <t>ESOS expense</t>
  </si>
  <si>
    <t xml:space="preserve">NET ASSETS PER SHARE ATTRIBUTABLE TO  </t>
  </si>
  <si>
    <t>NET ASSETS PER SHARE (SEN) *</t>
  </si>
  <si>
    <t>*Including minority interest</t>
  </si>
  <si>
    <t>ORNINARY EQUITY HOLDERS OF THE PARENT (SEN)**</t>
  </si>
  <si>
    <t>** Excluding minority interest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</si>
</sst>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00_);_(* \(#,##0.0000\);_(* &quot;-&quot;????_);_(@_)"/>
    <numFmt numFmtId="177" formatCode="#,##0\ &quot;$&quot;;\-#,##0\ &quot;$&quot;"/>
    <numFmt numFmtId="178" formatCode="#,##0\ &quot;$&quot;;[Red]\-#,##0\ &quot;$&quot;"/>
    <numFmt numFmtId="179" formatCode="#,##0.00\ &quot;$&quot;;\-#,##0.00\ &quot;$&quot;"/>
    <numFmt numFmtId="180" formatCode="#,##0.00\ &quot;$&quot;;[Red]\-#,##0.00\ &quot;$&quot;"/>
    <numFmt numFmtId="181" formatCode="_-* #,##0\ &quot;$&quot;_-;\-* #,##0\ &quot;$&quot;_-;_-* &quot;-&quot;\ &quot;$&quot;_-;_-@_-"/>
    <numFmt numFmtId="182" formatCode="_-* #,##0\ _$_-;\-* #,##0\ _$_-;_-* &quot;-&quot;\ _$_-;_-@_-"/>
    <numFmt numFmtId="183" formatCode="_-* #,##0.00\ &quot;$&quot;_-;\-* #,##0.00\ &quot;$&quot;_-;_-* &quot;-&quot;??\ &quot;$&quot;_-;_-@_-"/>
    <numFmt numFmtId="184" formatCode="_-* #,##0.00\ _$_-;\-* #,##0.00\ _$_-;_-* &quot;-&quot;??\ _$_-;_-@_-"/>
    <numFmt numFmtId="185" formatCode="_(* #,##0.00_);_(* \(#,##0.00\);_(* \-??_);_(@_)"/>
    <numFmt numFmtId="186" formatCode="_(* #,##0_);_(* \(#,##0\);_(* \-??_);_(@_)"/>
    <numFmt numFmtId="187" formatCode="mm/yy"/>
    <numFmt numFmtId="188" formatCode="d/mmm/yy"/>
    <numFmt numFmtId="189" formatCode="#,##0\ _$;\-#,##0\ _$"/>
    <numFmt numFmtId="190" formatCode="0_);\(0\)"/>
    <numFmt numFmtId="191" formatCode="_(* #,##0.0_);_(* \(#,##0.0\);_(* \-??_);_(@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000"/>
    <numFmt numFmtId="197" formatCode="_-* #,##0_-;\-* #,##0_-;_-* &quot;-&quot;??_-;_-@_-"/>
    <numFmt numFmtId="198" formatCode="0.0000000"/>
    <numFmt numFmtId="199" formatCode="0.000000"/>
    <numFmt numFmtId="200" formatCode="0.00000"/>
    <numFmt numFmtId="201" formatCode="0.0000"/>
    <numFmt numFmtId="202" formatCode="0.00000000"/>
    <numFmt numFmtId="203" formatCode="0.000000000"/>
    <numFmt numFmtId="204" formatCode="0.0000000000"/>
    <numFmt numFmtId="205" formatCode="0.0"/>
    <numFmt numFmtId="206" formatCode="_(* #,##0.00000_);_(* \(#,##0.00000\);_(* &quot;-&quot;??_);_(@_)"/>
    <numFmt numFmtId="207" formatCode="_(* #,##0.000000_);_(* \(#,##0.000000\);_(* &quot;-&quot;??_);_(@_)"/>
    <numFmt numFmtId="208" formatCode="0_);[Red]\(0\)"/>
    <numFmt numFmtId="209" formatCode="#,##0.0_);\(#,##0.0\)"/>
    <numFmt numFmtId="210" formatCode="#,##0.000"/>
    <numFmt numFmtId="211" formatCode="#,##0.000000"/>
    <numFmt numFmtId="212" formatCode="_(* #,##0.000000_);_(* \(#,##0.000000\);_(* &quot;-&quot;??????_);_(@_)"/>
    <numFmt numFmtId="213" formatCode="_(* #,##0.0000000_);_(* \(#,##0.0000000\);_(* &quot;-&quot;??_);_(@_)"/>
    <numFmt numFmtId="214" formatCode="_(* #,##0.00000000_);_(* \(#,##0.00000000\);_(* &quot;-&quot;??_);_(@_)"/>
    <numFmt numFmtId="215" formatCode="#,##0.00000"/>
    <numFmt numFmtId="216" formatCode="_(* #,##0.00000_);_(* \(#,##0.00000\);_(* &quot;-&quot;?????_);_(@_)"/>
    <numFmt numFmtId="217" formatCode="0.00_);\(0.00\)"/>
    <numFmt numFmtId="218" formatCode="0.0_);\(0.0\)"/>
  </numFmts>
  <fonts count="15">
    <font>
      <sz val="12"/>
      <name val="宋体"/>
      <family val="0"/>
    </font>
    <font>
      <sz val="10"/>
      <name val="Arial"/>
      <family val="1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b/>
      <sz val="12"/>
      <name val="Times New Roman"/>
      <family val="1"/>
    </font>
    <font>
      <b/>
      <sz val="8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22" applyFont="1" applyAlignment="1">
      <alignment horizontal="left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4" fillId="0" borderId="0" xfId="22" applyFont="1" applyFill="1" applyAlignment="1">
      <alignment horizontal="left"/>
      <protection/>
    </xf>
    <xf numFmtId="0" fontId="5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49" fontId="4" fillId="0" borderId="0" xfId="22" applyNumberFormat="1" applyFont="1" applyAlignment="1">
      <alignment/>
      <protection/>
    </xf>
    <xf numFmtId="0" fontId="4" fillId="0" borderId="0" xfId="22" applyFont="1" applyAlignment="1">
      <alignment horizontal="right"/>
      <protection/>
    </xf>
    <xf numFmtId="0" fontId="1" fillId="0" borderId="0" xfId="23" applyAlignment="1">
      <alignment horizontal="right"/>
      <protection/>
    </xf>
    <xf numFmtId="0" fontId="7" fillId="0" borderId="0" xfId="22" applyFont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4" fillId="0" borderId="1" xfId="22" applyFont="1" applyBorder="1" applyAlignment="1">
      <alignment horizontal="center"/>
      <protection/>
    </xf>
    <xf numFmtId="0" fontId="4" fillId="0" borderId="1" xfId="22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Fill="1" applyAlignment="1">
      <alignment horizontal="center"/>
      <protection/>
    </xf>
    <xf numFmtId="186" fontId="6" fillId="0" borderId="0" xfId="17" applyNumberFormat="1" applyFont="1" applyFill="1" applyBorder="1" applyAlignment="1" applyProtection="1">
      <alignment/>
      <protection/>
    </xf>
    <xf numFmtId="186" fontId="6" fillId="0" borderId="0" xfId="17" applyNumberFormat="1" applyFont="1" applyFill="1" applyBorder="1" applyAlignment="1" applyProtection="1">
      <alignment horizontal="center"/>
      <protection/>
    </xf>
    <xf numFmtId="186" fontId="6" fillId="0" borderId="1" xfId="17" applyNumberFormat="1" applyFont="1" applyFill="1" applyBorder="1" applyAlignment="1" applyProtection="1">
      <alignment/>
      <protection/>
    </xf>
    <xf numFmtId="186" fontId="6" fillId="0" borderId="1" xfId="17" applyNumberFormat="1" applyFont="1" applyFill="1" applyBorder="1" applyAlignment="1" applyProtection="1">
      <alignment horizontal="center"/>
      <protection/>
    </xf>
    <xf numFmtId="193" fontId="6" fillId="0" borderId="0" xfId="15" applyNumberFormat="1" applyFont="1" applyFill="1" applyBorder="1" applyAlignment="1" applyProtection="1">
      <alignment/>
      <protection/>
    </xf>
    <xf numFmtId="185" fontId="6" fillId="0" borderId="0" xfId="17" applyNumberFormat="1" applyFont="1" applyFill="1" applyBorder="1" applyAlignment="1" applyProtection="1">
      <alignment/>
      <protection/>
    </xf>
    <xf numFmtId="185" fontId="6" fillId="0" borderId="0" xfId="17" applyNumberFormat="1" applyFont="1" applyFill="1" applyBorder="1" applyAlignment="1" applyProtection="1">
      <alignment/>
      <protection/>
    </xf>
    <xf numFmtId="2" fontId="6" fillId="0" borderId="0" xfId="22" applyNumberFormat="1" applyFont="1" applyAlignment="1">
      <alignment horizontal="right"/>
      <protection/>
    </xf>
    <xf numFmtId="0" fontId="6" fillId="0" borderId="0" xfId="22" applyFont="1" applyFill="1">
      <alignment/>
      <protection/>
    </xf>
    <xf numFmtId="0" fontId="4" fillId="0" borderId="0" xfId="22" applyFont="1">
      <alignment/>
      <protection/>
    </xf>
    <xf numFmtId="43" fontId="6" fillId="0" borderId="0" xfId="15" applyFont="1" applyAlignment="1">
      <alignment/>
    </xf>
    <xf numFmtId="14" fontId="6" fillId="0" borderId="0" xfId="22" applyNumberFormat="1" applyFont="1">
      <alignment/>
      <protection/>
    </xf>
    <xf numFmtId="193" fontId="6" fillId="0" borderId="0" xfId="15" applyNumberFormat="1" applyFont="1" applyAlignment="1">
      <alignment/>
    </xf>
    <xf numFmtId="193" fontId="6" fillId="0" borderId="0" xfId="22" applyNumberFormat="1" applyFont="1">
      <alignment/>
      <protection/>
    </xf>
    <xf numFmtId="0" fontId="4" fillId="0" borderId="0" xfId="22" applyFont="1" applyBorder="1" applyAlignment="1">
      <alignment horizontal="left"/>
      <protection/>
    </xf>
    <xf numFmtId="43" fontId="4" fillId="0" borderId="0" xfId="15" applyFont="1" applyAlignment="1">
      <alignment horizontal="center"/>
    </xf>
    <xf numFmtId="0" fontId="4" fillId="0" borderId="0" xfId="22" applyFont="1" applyAlignment="1">
      <alignment horizontal="center" wrapText="1"/>
      <protection/>
    </xf>
    <xf numFmtId="0" fontId="4" fillId="0" borderId="0" xfId="22" applyFont="1" applyAlignment="1">
      <alignment horizontal="center" wrapText="1"/>
      <protection/>
    </xf>
    <xf numFmtId="0" fontId="4" fillId="0" borderId="0" xfId="22" applyFont="1" applyAlignment="1">
      <alignment horizontal="center"/>
      <protection/>
    </xf>
    <xf numFmtId="43" fontId="4" fillId="0" borderId="0" xfId="15" applyFont="1" applyBorder="1" applyAlignment="1">
      <alignment horizontal="center"/>
    </xf>
    <xf numFmtId="188" fontId="4" fillId="0" borderId="1" xfId="22" applyNumberFormat="1" applyFont="1" applyBorder="1" applyAlignment="1" quotePrefix="1">
      <alignment horizontal="center"/>
      <protection/>
    </xf>
    <xf numFmtId="187" fontId="4" fillId="0" borderId="1" xfId="22" applyNumberFormat="1" applyFont="1" applyBorder="1" applyAlignment="1">
      <alignment horizontal="center"/>
      <protection/>
    </xf>
    <xf numFmtId="43" fontId="6" fillId="0" borderId="0" xfId="15" applyFont="1" applyAlignment="1">
      <alignment horizontal="center"/>
    </xf>
    <xf numFmtId="0" fontId="4" fillId="0" borderId="0" xfId="22" applyFont="1" applyBorder="1" applyAlignment="1">
      <alignment horizontal="center"/>
      <protection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186" fontId="6" fillId="0" borderId="0" xfId="17" applyNumberFormat="1" applyFont="1" applyFill="1" applyBorder="1" applyAlignment="1" applyProtection="1">
      <alignment/>
      <protection/>
    </xf>
    <xf numFmtId="186" fontId="6" fillId="0" borderId="2" xfId="17" applyNumberFormat="1" applyFont="1" applyFill="1" applyBorder="1" applyAlignment="1" applyProtection="1">
      <alignment/>
      <protection/>
    </xf>
    <xf numFmtId="0" fontId="6" fillId="0" borderId="0" xfId="22" applyFont="1">
      <alignment/>
      <protection/>
    </xf>
    <xf numFmtId="186" fontId="8" fillId="0" borderId="0" xfId="17" applyNumberFormat="1" applyFont="1" applyFill="1" applyBorder="1" applyAlignment="1" applyProtection="1">
      <alignment/>
      <protection/>
    </xf>
    <xf numFmtId="0" fontId="6" fillId="0" borderId="0" xfId="23" applyFont="1" applyFill="1">
      <alignment/>
      <protection/>
    </xf>
    <xf numFmtId="0" fontId="6" fillId="0" borderId="0" xfId="23" applyFont="1" applyFill="1" applyBorder="1" applyAlignment="1">
      <alignment horizontal="center"/>
      <protection/>
    </xf>
    <xf numFmtId="0" fontId="1" fillId="0" borderId="0" xfId="23" applyFont="1" applyFill="1">
      <alignment/>
      <protection/>
    </xf>
    <xf numFmtId="0" fontId="4" fillId="0" borderId="0" xfId="23" applyFont="1" applyFill="1" applyBorder="1">
      <alignment/>
      <protection/>
    </xf>
    <xf numFmtId="0" fontId="4" fillId="0" borderId="0" xfId="22" applyFont="1" applyFill="1" applyBorder="1" applyAlignment="1">
      <alignment horizontal="center"/>
      <protection/>
    </xf>
    <xf numFmtId="0" fontId="9" fillId="0" borderId="0" xfId="22" applyFont="1" applyFill="1">
      <alignment/>
      <protection/>
    </xf>
    <xf numFmtId="0" fontId="4" fillId="0" borderId="0" xfId="23" applyFont="1" applyFill="1" applyBorder="1" applyAlignment="1">
      <alignment horizontal="center"/>
      <protection/>
    </xf>
    <xf numFmtId="0" fontId="4" fillId="0" borderId="1" xfId="22" applyFont="1" applyFill="1" applyBorder="1" applyAlignment="1">
      <alignment horizontal="center"/>
      <protection/>
    </xf>
    <xf numFmtId="0" fontId="4" fillId="0" borderId="0" xfId="22" applyFont="1" applyFill="1" applyBorder="1" applyAlignment="1">
      <alignment horizontal="center"/>
      <protection/>
    </xf>
    <xf numFmtId="0" fontId="6" fillId="0" borderId="0" xfId="23" applyFont="1" applyFill="1" applyBorder="1">
      <alignment/>
      <protection/>
    </xf>
    <xf numFmtId="0" fontId="4" fillId="0" borderId="0" xfId="23" applyFont="1" applyFill="1" applyBorder="1" applyAlignment="1">
      <alignment horizontal="center"/>
      <protection/>
    </xf>
    <xf numFmtId="0" fontId="1" fillId="0" borderId="0" xfId="23" applyFont="1" applyFill="1" applyBorder="1" applyAlignment="1">
      <alignment horizontal="center"/>
      <protection/>
    </xf>
    <xf numFmtId="0" fontId="1" fillId="0" borderId="0" xfId="23" applyFont="1" applyFill="1" applyAlignment="1">
      <alignment horizontal="center"/>
      <protection/>
    </xf>
    <xf numFmtId="0" fontId="6" fillId="0" borderId="0" xfId="23" applyFont="1" applyFill="1" applyBorder="1">
      <alignment/>
      <protection/>
    </xf>
    <xf numFmtId="186" fontId="6" fillId="0" borderId="0" xfId="15" applyNumberFormat="1" applyFont="1" applyFill="1" applyBorder="1" applyAlignment="1" applyProtection="1">
      <alignment horizontal="center"/>
      <protection/>
    </xf>
    <xf numFmtId="186" fontId="6" fillId="0" borderId="3" xfId="15" applyNumberFormat="1" applyFont="1" applyFill="1" applyBorder="1" applyAlignment="1" applyProtection="1">
      <alignment horizontal="center"/>
      <protection/>
    </xf>
    <xf numFmtId="186" fontId="6" fillId="0" borderId="0" xfId="15" applyNumberFormat="1" applyFont="1" applyFill="1" applyBorder="1" applyAlignment="1" applyProtection="1">
      <alignment horizontal="center"/>
      <protection/>
    </xf>
    <xf numFmtId="0" fontId="6" fillId="0" borderId="0" xfId="23" applyFont="1" applyFill="1">
      <alignment/>
      <protection/>
    </xf>
    <xf numFmtId="186" fontId="6" fillId="0" borderId="3" xfId="15" applyNumberFormat="1" applyFont="1" applyFill="1" applyBorder="1" applyAlignment="1" applyProtection="1">
      <alignment horizontal="center"/>
      <protection/>
    </xf>
    <xf numFmtId="186" fontId="4" fillId="0" borderId="0" xfId="15" applyNumberFormat="1" applyFont="1" applyFill="1" applyBorder="1" applyAlignment="1" applyProtection="1">
      <alignment horizontal="center"/>
      <protection/>
    </xf>
    <xf numFmtId="193" fontId="6" fillId="0" borderId="0" xfId="15" applyNumberFormat="1" applyFont="1" applyFill="1" applyAlignment="1">
      <alignment/>
    </xf>
    <xf numFmtId="193" fontId="6" fillId="0" borderId="0" xfId="15" applyNumberFormat="1" applyFont="1" applyFill="1" applyAlignment="1">
      <alignment horizontal="center"/>
    </xf>
    <xf numFmtId="193" fontId="6" fillId="0" borderId="0" xfId="15" applyNumberFormat="1" applyFont="1" applyFill="1" applyBorder="1" applyAlignment="1">
      <alignment horizontal="center"/>
    </xf>
    <xf numFmtId="193" fontId="6" fillId="0" borderId="3" xfId="15" applyNumberFormat="1" applyFont="1" applyFill="1" applyBorder="1" applyAlignment="1">
      <alignment horizontal="center"/>
    </xf>
    <xf numFmtId="0" fontId="4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186" fontId="6" fillId="0" borderId="0" xfId="15" applyNumberFormat="1" applyFont="1" applyFill="1" applyBorder="1" applyAlignment="1">
      <alignment horizontal="center"/>
    </xf>
    <xf numFmtId="186" fontId="6" fillId="0" borderId="4" xfId="15" applyNumberFormat="1" applyFont="1" applyFill="1" applyBorder="1" applyAlignment="1" applyProtection="1">
      <alignment horizontal="center"/>
      <protection/>
    </xf>
    <xf numFmtId="0" fontId="6" fillId="0" borderId="0" xfId="23" applyFont="1" applyFill="1" applyBorder="1">
      <alignment/>
      <protection/>
    </xf>
    <xf numFmtId="193" fontId="11" fillId="0" borderId="0" xfId="15" applyNumberFormat="1" applyFont="1" applyFill="1" applyBorder="1" applyAlignment="1">
      <alignment/>
    </xf>
    <xf numFmtId="0" fontId="6" fillId="0" borderId="0" xfId="23" applyFont="1" applyFill="1">
      <alignment/>
      <protection/>
    </xf>
    <xf numFmtId="186" fontId="4" fillId="0" borderId="5" xfId="15" applyNumberFormat="1" applyFont="1" applyFill="1" applyBorder="1" applyAlignment="1" applyProtection="1">
      <alignment horizontal="center"/>
      <protection/>
    </xf>
    <xf numFmtId="186" fontId="6" fillId="0" borderId="0" xfId="23" applyNumberFormat="1" applyFont="1" applyFill="1" applyAlignment="1">
      <alignment horizontal="center"/>
      <protection/>
    </xf>
    <xf numFmtId="186" fontId="6" fillId="0" borderId="0" xfId="23" applyNumberFormat="1" applyFont="1" applyFill="1" applyBorder="1" applyAlignment="1">
      <alignment horizontal="center"/>
      <protection/>
    </xf>
    <xf numFmtId="186" fontId="4" fillId="0" borderId="6" xfId="15" applyNumberFormat="1" applyFont="1" applyFill="1" applyBorder="1" applyAlignment="1" applyProtection="1">
      <alignment horizontal="center"/>
      <protection/>
    </xf>
    <xf numFmtId="0" fontId="4" fillId="0" borderId="0" xfId="23" applyFont="1" applyFill="1" applyBorder="1">
      <alignment/>
      <protection/>
    </xf>
    <xf numFmtId="0" fontId="6" fillId="0" borderId="0" xfId="23" applyFont="1" applyFill="1" applyBorder="1" applyAlignment="1">
      <alignment horizontal="center"/>
      <protection/>
    </xf>
    <xf numFmtId="0" fontId="6" fillId="0" borderId="3" xfId="23" applyFont="1" applyFill="1" applyBorder="1" applyAlignment="1">
      <alignment horizontal="center"/>
      <protection/>
    </xf>
    <xf numFmtId="186" fontId="6" fillId="0" borderId="0" xfId="23" applyNumberFormat="1" applyFont="1" applyFill="1">
      <alignment/>
      <protection/>
    </xf>
    <xf numFmtId="186" fontId="4" fillId="0" borderId="7" xfId="15" applyNumberFormat="1" applyFont="1" applyFill="1" applyBorder="1" applyAlignment="1" applyProtection="1">
      <alignment horizontal="center"/>
      <protection/>
    </xf>
    <xf numFmtId="186" fontId="4" fillId="0" borderId="0" xfId="23" applyNumberFormat="1" applyFont="1" applyFill="1" applyBorder="1" applyAlignment="1">
      <alignment horizontal="center"/>
      <protection/>
    </xf>
    <xf numFmtId="186" fontId="6" fillId="0" borderId="0" xfId="15" applyNumberFormat="1" applyFont="1" applyFill="1" applyBorder="1" applyAlignment="1" applyProtection="1">
      <alignment/>
      <protection/>
    </xf>
    <xf numFmtId="186" fontId="6" fillId="0" borderId="0" xfId="23" applyNumberFormat="1" applyFont="1" applyFill="1" applyAlignment="1">
      <alignment horizontal="center"/>
      <protection/>
    </xf>
    <xf numFmtId="186" fontId="6" fillId="0" borderId="0" xfId="23" applyNumberFormat="1" applyFont="1" applyFill="1" applyBorder="1" applyAlignment="1">
      <alignment horizontal="center"/>
      <protection/>
    </xf>
    <xf numFmtId="0" fontId="6" fillId="0" borderId="0" xfId="23" applyFont="1" applyFill="1" applyAlignment="1">
      <alignment horizontal="center"/>
      <protection/>
    </xf>
    <xf numFmtId="0" fontId="6" fillId="0" borderId="0" xfId="23" applyFont="1" applyFill="1" applyBorder="1" applyAlignment="1">
      <alignment horizontal="center"/>
      <protection/>
    </xf>
    <xf numFmtId="0" fontId="4" fillId="0" borderId="0" xfId="22" applyFont="1" applyFill="1" applyAlignment="1">
      <alignment horizontal="center"/>
      <protection/>
    </xf>
    <xf numFmtId="0" fontId="12" fillId="0" borderId="0" xfId="23" applyFont="1" applyFill="1">
      <alignment/>
      <protection/>
    </xf>
    <xf numFmtId="0" fontId="12" fillId="0" borderId="0" xfId="23" applyFont="1" applyFill="1" applyAlignment="1">
      <alignment horizontal="center"/>
      <protection/>
    </xf>
    <xf numFmtId="0" fontId="12" fillId="0" borderId="0" xfId="23" applyFont="1" applyFill="1" applyBorder="1" applyAlignment="1">
      <alignment horizontal="center"/>
      <protection/>
    </xf>
    <xf numFmtId="0" fontId="6" fillId="0" borderId="0" xfId="22" applyFont="1" applyFill="1" applyAlignment="1">
      <alignment/>
      <protection/>
    </xf>
    <xf numFmtId="0" fontId="0" fillId="0" borderId="0" xfId="0" applyAlignment="1">
      <alignment/>
    </xf>
    <xf numFmtId="0" fontId="11" fillId="0" borderId="0" xfId="23" applyFont="1" applyFill="1" applyBorder="1">
      <alignment/>
      <protection/>
    </xf>
    <xf numFmtId="43" fontId="11" fillId="0" borderId="0" xfId="15" applyFont="1" applyFill="1" applyBorder="1" applyAlignment="1">
      <alignment/>
    </xf>
    <xf numFmtId="0" fontId="10" fillId="0" borderId="0" xfId="23" applyFont="1" applyFill="1" applyAlignment="1">
      <alignment horizontal="left"/>
      <protection/>
    </xf>
    <xf numFmtId="0" fontId="11" fillId="0" borderId="0" xfId="23" applyFont="1" applyFill="1" applyAlignment="1">
      <alignment horizontal="left"/>
      <protection/>
    </xf>
    <xf numFmtId="0" fontId="11" fillId="0" borderId="0" xfId="22" applyFont="1" applyAlignment="1">
      <alignment horizontal="left"/>
      <protection/>
    </xf>
    <xf numFmtId="0" fontId="11" fillId="0" borderId="0" xfId="22" applyFont="1" applyAlignment="1">
      <alignment horizontal="left"/>
      <protection/>
    </xf>
    <xf numFmtId="193" fontId="11" fillId="0" borderId="0" xfId="15" applyNumberFormat="1" applyFont="1" applyAlignment="1">
      <alignment horizontal="left"/>
    </xf>
    <xf numFmtId="193" fontId="11" fillId="0" borderId="0" xfId="22" applyNumberFormat="1" applyFont="1" applyAlignment="1">
      <alignment horizontal="left"/>
      <protection/>
    </xf>
    <xf numFmtId="186" fontId="6" fillId="0" borderId="0" xfId="17" applyNumberFormat="1" applyFont="1" applyFill="1" applyBorder="1" applyAlignment="1" applyProtection="1">
      <alignment/>
      <protection/>
    </xf>
    <xf numFmtId="0" fontId="6" fillId="0" borderId="0" xfId="22" applyFont="1" applyBorder="1">
      <alignment/>
      <protection/>
    </xf>
    <xf numFmtId="0" fontId="11" fillId="0" borderId="0" xfId="22" applyFont="1">
      <alignment/>
      <protection/>
    </xf>
    <xf numFmtId="186" fontId="6" fillId="0" borderId="6" xfId="17" applyNumberFormat="1" applyFont="1" applyFill="1" applyBorder="1" applyAlignment="1" applyProtection="1">
      <alignment/>
      <protection/>
    </xf>
    <xf numFmtId="186" fontId="6" fillId="0" borderId="6" xfId="17" applyNumberFormat="1" applyFont="1" applyFill="1" applyBorder="1" applyAlignment="1" applyProtection="1">
      <alignment/>
      <protection/>
    </xf>
    <xf numFmtId="186" fontId="6" fillId="0" borderId="8" xfId="17" applyNumberFormat="1" applyFont="1" applyFill="1" applyBorder="1" applyAlignment="1" applyProtection="1">
      <alignment/>
      <protection/>
    </xf>
    <xf numFmtId="186" fontId="6" fillId="0" borderId="8" xfId="17" applyNumberFormat="1" applyFont="1" applyFill="1" applyBorder="1" applyAlignment="1" applyProtection="1">
      <alignment/>
      <protection/>
    </xf>
    <xf numFmtId="186" fontId="6" fillId="0" borderId="9" xfId="17" applyNumberFormat="1" applyFont="1" applyFill="1" applyBorder="1" applyAlignment="1" applyProtection="1">
      <alignment/>
      <protection/>
    </xf>
    <xf numFmtId="186" fontId="6" fillId="0" borderId="3" xfId="17" applyNumberFormat="1" applyFont="1" applyFill="1" applyBorder="1" applyAlignment="1" applyProtection="1">
      <alignment/>
      <protection/>
    </xf>
    <xf numFmtId="186" fontId="6" fillId="0" borderId="3" xfId="17" applyNumberFormat="1" applyFont="1" applyFill="1" applyBorder="1" applyAlignment="1" applyProtection="1">
      <alignment horizontal="center"/>
      <protection/>
    </xf>
    <xf numFmtId="0" fontId="13" fillId="0" borderId="0" xfId="22" applyFont="1" applyAlignment="1">
      <alignment horizontal="left"/>
      <protection/>
    </xf>
    <xf numFmtId="0" fontId="1" fillId="0" borderId="0" xfId="23" applyFont="1" applyFill="1" applyBorder="1">
      <alignment/>
      <protection/>
    </xf>
    <xf numFmtId="0" fontId="4" fillId="0" borderId="0" xfId="22" applyFont="1" applyBorder="1" applyAlignment="1">
      <alignment horizontal="left"/>
      <protection/>
    </xf>
    <xf numFmtId="186" fontId="4" fillId="0" borderId="0" xfId="17" applyNumberFormat="1" applyFont="1" applyBorder="1" applyAlignment="1">
      <alignment horizontal="left"/>
    </xf>
    <xf numFmtId="0" fontId="4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186" fontId="6" fillId="0" borderId="0" xfId="17" applyNumberFormat="1" applyFont="1" applyBorder="1" applyAlignment="1">
      <alignment/>
    </xf>
    <xf numFmtId="186" fontId="4" fillId="0" borderId="0" xfId="17" applyNumberFormat="1" applyFont="1" applyBorder="1" applyAlignment="1">
      <alignment horizontal="center"/>
    </xf>
    <xf numFmtId="0" fontId="4" fillId="0" borderId="3" xfId="22" applyFont="1" applyBorder="1" applyAlignment="1">
      <alignment horizontal="center"/>
      <protection/>
    </xf>
    <xf numFmtId="186" fontId="4" fillId="0" borderId="3" xfId="17" applyNumberFormat="1" applyFont="1" applyBorder="1" applyAlignment="1">
      <alignment horizontal="center"/>
    </xf>
    <xf numFmtId="0" fontId="6" fillId="0" borderId="0" xfId="22" applyFont="1" applyBorder="1" applyAlignment="1">
      <alignment horizontal="center"/>
      <protection/>
    </xf>
    <xf numFmtId="186" fontId="6" fillId="0" borderId="0" xfId="17" applyNumberFormat="1" applyFont="1" applyBorder="1" applyAlignment="1">
      <alignment horizontal="center"/>
    </xf>
    <xf numFmtId="193" fontId="6" fillId="0" borderId="0" xfId="15" applyNumberFormat="1" applyFont="1" applyBorder="1" applyAlignment="1">
      <alignment/>
    </xf>
    <xf numFmtId="193" fontId="6" fillId="0" borderId="0" xfId="15" applyNumberFormat="1" applyFont="1" applyAlignment="1">
      <alignment/>
    </xf>
    <xf numFmtId="193" fontId="6" fillId="0" borderId="0" xfId="15" applyNumberFormat="1" applyFont="1" applyBorder="1" applyAlignment="1">
      <alignment horizontal="right"/>
    </xf>
    <xf numFmtId="193" fontId="6" fillId="0" borderId="0" xfId="15" applyNumberFormat="1" applyFont="1" applyAlignment="1">
      <alignment horizontal="right"/>
    </xf>
    <xf numFmtId="41" fontId="6" fillId="0" borderId="0" xfId="22" applyNumberFormat="1" applyFont="1" quotePrefix="1">
      <alignment/>
      <protection/>
    </xf>
    <xf numFmtId="193" fontId="4" fillId="0" borderId="0" xfId="15" applyNumberFormat="1" applyFont="1" applyAlignment="1">
      <alignment/>
    </xf>
    <xf numFmtId="193" fontId="6" fillId="0" borderId="9" xfId="15" applyNumberFormat="1" applyFont="1" applyBorder="1" applyAlignment="1">
      <alignment/>
    </xf>
    <xf numFmtId="41" fontId="6" fillId="0" borderId="0" xfId="22" applyNumberFormat="1" applyFont="1">
      <alignment/>
      <protection/>
    </xf>
    <xf numFmtId="193" fontId="6" fillId="0" borderId="3" xfId="15" applyNumberFormat="1" applyFont="1" applyBorder="1" applyAlignment="1">
      <alignment/>
    </xf>
    <xf numFmtId="193" fontId="6" fillId="0" borderId="3" xfId="15" applyNumberFormat="1" applyFont="1" applyBorder="1" applyAlignment="1">
      <alignment horizontal="right"/>
    </xf>
    <xf numFmtId="193" fontId="6" fillId="0" borderId="0" xfId="15" applyNumberFormat="1" applyFont="1" applyFill="1" applyBorder="1" applyAlignment="1" applyProtection="1">
      <alignment horizontal="right"/>
      <protection/>
    </xf>
    <xf numFmtId="186" fontId="6" fillId="0" borderId="0" xfId="17" applyNumberFormat="1" applyFont="1" applyAlignment="1">
      <alignment/>
    </xf>
    <xf numFmtId="0" fontId="6" fillId="0" borderId="0" xfId="22" applyFont="1" applyFill="1" applyAlignment="1">
      <alignment horizontal="center"/>
      <protection/>
    </xf>
    <xf numFmtId="0" fontId="14" fillId="0" borderId="0" xfId="22" applyFont="1">
      <alignment/>
      <protection/>
    </xf>
    <xf numFmtId="0" fontId="14" fillId="0" borderId="0" xfId="22" applyFont="1" applyFill="1" applyAlignment="1">
      <alignment/>
      <protection/>
    </xf>
    <xf numFmtId="49" fontId="4" fillId="0" borderId="0" xfId="22" applyNumberFormat="1" applyFont="1" applyBorder="1" applyAlignment="1">
      <alignment horizontal="center"/>
      <protection/>
    </xf>
    <xf numFmtId="49" fontId="4" fillId="0" borderId="0" xfId="22" applyNumberFormat="1" applyFont="1" applyFill="1" applyBorder="1" applyAlignment="1">
      <alignment horizontal="center"/>
      <protection/>
    </xf>
    <xf numFmtId="0" fontId="4" fillId="0" borderId="0" xfId="22" applyFont="1" applyBorder="1" applyAlignment="1">
      <alignment horizontal="left"/>
      <protection/>
    </xf>
  </cellXfs>
  <cellStyles count="11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Followed Hyperlink" xfId="20"/>
    <cellStyle name="Hyperlink" xfId="21"/>
    <cellStyle name="Normal_GFS 3rd qtr(Sept - 2004)" xfId="22"/>
    <cellStyle name="Normal_Reports-31.3.0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61"/>
  <sheetViews>
    <sheetView zoomScale="75" zoomScaleNormal="75" workbookViewId="0" topLeftCell="A31">
      <selection activeCell="D41" sqref="D41"/>
    </sheetView>
  </sheetViews>
  <sheetFormatPr defaultColWidth="9.00390625" defaultRowHeight="14.25"/>
  <cols>
    <col min="1" max="1" width="35.875" style="6" customWidth="1"/>
    <col min="2" max="2" width="7.50390625" style="18" customWidth="1"/>
    <col min="3" max="3" width="2.875" style="18" customWidth="1"/>
    <col min="4" max="4" width="17.375" style="6" customWidth="1"/>
    <col min="5" max="5" width="2.375" style="6" customWidth="1"/>
    <col min="6" max="6" width="15.625" style="6" customWidth="1"/>
    <col min="7" max="7" width="3.375" style="6" customWidth="1"/>
    <col min="8" max="8" width="16.375" style="28" customWidth="1"/>
    <col min="9" max="9" width="2.375" style="6" customWidth="1"/>
    <col min="10" max="10" width="18.00390625" style="6" customWidth="1"/>
    <col min="11" max="11" width="2.875" style="6" customWidth="1"/>
    <col min="12" max="12" width="8.00390625" style="6" customWidth="1"/>
    <col min="13" max="13" width="8.125" style="6" bestFit="1" customWidth="1"/>
    <col min="14" max="16384" width="8.00390625" style="6" customWidth="1"/>
  </cols>
  <sheetData>
    <row r="1" spans="1:10" ht="15.75">
      <c r="A1" s="1" t="s">
        <v>0</v>
      </c>
      <c r="B1" s="2"/>
      <c r="C1" s="3"/>
      <c r="D1" s="3"/>
      <c r="E1" s="3"/>
      <c r="F1" s="3"/>
      <c r="G1" s="3"/>
      <c r="H1" s="4"/>
      <c r="I1" s="3"/>
      <c r="J1" s="5"/>
    </row>
    <row r="2" spans="1:10" ht="15.75">
      <c r="A2" s="3" t="s">
        <v>1</v>
      </c>
      <c r="B2" s="3"/>
      <c r="C2" s="3"/>
      <c r="D2" s="3"/>
      <c r="E2" s="3"/>
      <c r="F2" s="3"/>
      <c r="G2" s="3"/>
      <c r="H2" s="4"/>
      <c r="I2" s="3"/>
      <c r="J2" s="7"/>
    </row>
    <row r="3" spans="1:10" ht="15.75">
      <c r="A3" s="3" t="s">
        <v>93</v>
      </c>
      <c r="B3" s="3"/>
      <c r="C3" s="3"/>
      <c r="D3" s="3"/>
      <c r="E3" s="3"/>
      <c r="F3" s="3"/>
      <c r="G3" s="3"/>
      <c r="H3" s="4"/>
      <c r="I3" s="3"/>
      <c r="J3" s="7"/>
    </row>
    <row r="4" spans="1:10" ht="15.75">
      <c r="A4" s="3"/>
      <c r="B4" s="3"/>
      <c r="C4" s="3"/>
      <c r="D4" s="3"/>
      <c r="E4" s="3"/>
      <c r="F4" s="3"/>
      <c r="G4" s="3"/>
      <c r="H4" s="4"/>
      <c r="I4" s="3"/>
      <c r="J4" s="7"/>
    </row>
    <row r="5" spans="1:10" ht="15.75">
      <c r="A5" s="8" t="s">
        <v>94</v>
      </c>
      <c r="B5" s="3"/>
      <c r="C5" s="3"/>
      <c r="D5" s="3"/>
      <c r="E5" s="3"/>
      <c r="F5" s="3"/>
      <c r="G5" s="3"/>
      <c r="H5" s="4"/>
      <c r="I5" s="3"/>
      <c r="J5" s="7"/>
    </row>
    <row r="6" spans="1:10" ht="15.75">
      <c r="A6" s="3"/>
      <c r="B6" s="3"/>
      <c r="C6" s="3"/>
      <c r="D6" s="3"/>
      <c r="E6" s="3"/>
      <c r="F6" s="3"/>
      <c r="G6" s="3"/>
      <c r="H6" s="4"/>
      <c r="I6" s="3"/>
      <c r="J6" s="7"/>
    </row>
    <row r="7" spans="1:10" ht="15.75">
      <c r="A7" s="3"/>
      <c r="B7" s="3"/>
      <c r="C7" s="3"/>
      <c r="D7" s="3"/>
      <c r="E7" s="3"/>
      <c r="F7" s="3"/>
      <c r="G7" s="3"/>
      <c r="H7" s="4"/>
      <c r="I7" s="3"/>
      <c r="J7" s="7"/>
    </row>
    <row r="8" spans="1:10" ht="15.75">
      <c r="A8" s="7"/>
      <c r="B8" s="2"/>
      <c r="C8" s="2"/>
      <c r="D8" s="147" t="s">
        <v>2</v>
      </c>
      <c r="E8" s="147"/>
      <c r="F8" s="147"/>
      <c r="G8" s="9"/>
      <c r="H8" s="148" t="s">
        <v>3</v>
      </c>
      <c r="I8" s="148"/>
      <c r="J8" s="148"/>
    </row>
    <row r="9" spans="1:10" ht="15.75">
      <c r="A9" s="7"/>
      <c r="B9" s="2"/>
      <c r="C9" s="2"/>
      <c r="D9" s="10"/>
      <c r="E9" s="11"/>
      <c r="F9" s="2" t="s">
        <v>4</v>
      </c>
      <c r="G9" s="7"/>
      <c r="H9" s="10"/>
      <c r="I9" s="11"/>
      <c r="J9" s="2" t="s">
        <v>4</v>
      </c>
    </row>
    <row r="10" spans="1:10" ht="15.75">
      <c r="A10" s="7"/>
      <c r="B10" s="2"/>
      <c r="C10" s="2"/>
      <c r="D10" s="2" t="s">
        <v>5</v>
      </c>
      <c r="E10" s="7"/>
      <c r="F10" s="12" t="s">
        <v>6</v>
      </c>
      <c r="G10" s="7"/>
      <c r="H10" s="13" t="s">
        <v>5</v>
      </c>
      <c r="I10" s="12"/>
      <c r="J10" s="12" t="s">
        <v>6</v>
      </c>
    </row>
    <row r="11" spans="1:10" ht="15.75">
      <c r="A11" s="7"/>
      <c r="B11" s="2"/>
      <c r="C11" s="2"/>
      <c r="D11" s="2" t="s">
        <v>7</v>
      </c>
      <c r="E11" s="7"/>
      <c r="F11" s="2" t="s">
        <v>7</v>
      </c>
      <c r="G11" s="7"/>
      <c r="H11" s="14" t="s">
        <v>8</v>
      </c>
      <c r="I11" s="12"/>
      <c r="J11" s="14" t="s">
        <v>84</v>
      </c>
    </row>
    <row r="12" spans="1:10" ht="15.75">
      <c r="A12" s="7"/>
      <c r="B12" s="15" t="s">
        <v>9</v>
      </c>
      <c r="C12" s="2"/>
      <c r="D12" s="15" t="s">
        <v>95</v>
      </c>
      <c r="E12" s="7"/>
      <c r="F12" s="16" t="s">
        <v>96</v>
      </c>
      <c r="G12" s="7"/>
      <c r="H12" s="15" t="s">
        <v>95</v>
      </c>
      <c r="I12" s="7"/>
      <c r="J12" s="16" t="s">
        <v>96</v>
      </c>
    </row>
    <row r="13" spans="1:10" ht="15.75">
      <c r="A13" s="7"/>
      <c r="B13" s="2"/>
      <c r="C13" s="2"/>
      <c r="D13" s="2" t="s">
        <v>10</v>
      </c>
      <c r="E13" s="2"/>
      <c r="F13" s="2" t="s">
        <v>10</v>
      </c>
      <c r="G13" s="2"/>
      <c r="H13" s="17" t="s">
        <v>10</v>
      </c>
      <c r="I13" s="2"/>
      <c r="J13" s="2" t="s">
        <v>10</v>
      </c>
    </row>
    <row r="14" spans="1:10" ht="15.75">
      <c r="A14" s="29"/>
      <c r="D14" s="18"/>
      <c r="E14" s="18"/>
      <c r="F14" s="18"/>
      <c r="G14" s="18"/>
      <c r="H14" s="19"/>
      <c r="I14" s="18"/>
      <c r="J14" s="18"/>
    </row>
    <row r="15" spans="1:10" ht="15.75">
      <c r="A15" s="6" t="s">
        <v>11</v>
      </c>
      <c r="B15" s="18" t="s">
        <v>89</v>
      </c>
      <c r="D15" s="20">
        <v>9742863</v>
      </c>
      <c r="E15" s="20"/>
      <c r="F15" s="21">
        <v>5700756</v>
      </c>
      <c r="G15" s="20"/>
      <c r="H15" s="20">
        <v>9742863</v>
      </c>
      <c r="I15" s="20"/>
      <c r="J15" s="21">
        <v>5700756</v>
      </c>
    </row>
    <row r="16" spans="4:10" ht="15.75">
      <c r="D16" s="20"/>
      <c r="E16" s="20"/>
      <c r="F16" s="21"/>
      <c r="G16" s="20"/>
      <c r="H16" s="20"/>
      <c r="I16" s="20"/>
      <c r="J16" s="21"/>
    </row>
    <row r="17" spans="1:10" ht="15.75">
      <c r="A17" s="6" t="s">
        <v>12</v>
      </c>
      <c r="D17" s="22">
        <v>-6130360</v>
      </c>
      <c r="E17" s="20"/>
      <c r="F17" s="23">
        <v>-3131656</v>
      </c>
      <c r="G17" s="20"/>
      <c r="H17" s="22">
        <v>-6130360</v>
      </c>
      <c r="I17" s="20"/>
      <c r="J17" s="23">
        <v>-3131656</v>
      </c>
    </row>
    <row r="18" spans="4:10" ht="15.75">
      <c r="D18" s="20"/>
      <c r="E18" s="20"/>
      <c r="F18" s="21"/>
      <c r="G18" s="20"/>
      <c r="H18" s="20"/>
      <c r="I18" s="20"/>
      <c r="J18" s="21"/>
    </row>
    <row r="19" spans="1:10" ht="15.75">
      <c r="A19" s="29" t="s">
        <v>13</v>
      </c>
      <c r="D19" s="20">
        <f>SUM(D15:D17)</f>
        <v>3612503</v>
      </c>
      <c r="E19" s="20"/>
      <c r="F19" s="20">
        <f>SUM(F15:F18)</f>
        <v>2569100</v>
      </c>
      <c r="G19" s="20"/>
      <c r="H19" s="20">
        <f>SUM(H15:H18)</f>
        <v>3612503</v>
      </c>
      <c r="I19" s="20"/>
      <c r="J19" s="20">
        <f>SUM(J15:J18)</f>
        <v>2569100</v>
      </c>
    </row>
    <row r="20" spans="4:10" ht="15.75">
      <c r="D20" s="20"/>
      <c r="E20" s="20"/>
      <c r="F20" s="21"/>
      <c r="G20" s="20"/>
      <c r="H20" s="20"/>
      <c r="I20" s="20"/>
      <c r="J20" s="21"/>
    </row>
    <row r="21" spans="1:10" ht="15.75">
      <c r="A21" s="6" t="s">
        <v>14</v>
      </c>
      <c r="D21" s="20">
        <v>102126</v>
      </c>
      <c r="E21" s="20"/>
      <c r="F21" s="21">
        <v>32569</v>
      </c>
      <c r="G21" s="20"/>
      <c r="H21" s="20">
        <v>102126</v>
      </c>
      <c r="I21" s="20"/>
      <c r="J21" s="21">
        <v>32569</v>
      </c>
    </row>
    <row r="22" spans="4:10" ht="15.75">
      <c r="D22" s="20"/>
      <c r="E22" s="20"/>
      <c r="F22" s="21"/>
      <c r="G22" s="20"/>
      <c r="H22" s="20"/>
      <c r="I22" s="20"/>
      <c r="J22" s="21"/>
    </row>
    <row r="23" spans="1:10" ht="15.75">
      <c r="A23" s="6" t="s">
        <v>15</v>
      </c>
      <c r="D23" s="20">
        <v>-205478</v>
      </c>
      <c r="E23" s="20"/>
      <c r="F23" s="21">
        <v>-343857</v>
      </c>
      <c r="G23" s="20"/>
      <c r="H23" s="20">
        <v>-205478</v>
      </c>
      <c r="I23" s="20"/>
      <c r="J23" s="21">
        <v>-343857</v>
      </c>
    </row>
    <row r="24" spans="4:10" ht="15.75">
      <c r="D24" s="20"/>
      <c r="E24" s="20"/>
      <c r="F24" s="21"/>
      <c r="G24" s="20"/>
      <c r="H24" s="20"/>
      <c r="I24" s="20"/>
      <c r="J24" s="21"/>
    </row>
    <row r="25" spans="1:10" ht="15.75">
      <c r="A25" s="6" t="s">
        <v>16</v>
      </c>
      <c r="D25" s="20">
        <v>-1238127</v>
      </c>
      <c r="E25" s="20"/>
      <c r="F25" s="21">
        <v>-786586</v>
      </c>
      <c r="G25" s="20"/>
      <c r="H25" s="20">
        <v>-1238127</v>
      </c>
      <c r="I25" s="20"/>
      <c r="J25" s="21">
        <v>-786586</v>
      </c>
    </row>
    <row r="26" spans="4:10" ht="15.75">
      <c r="D26" s="20"/>
      <c r="E26" s="20"/>
      <c r="F26" s="21"/>
      <c r="G26" s="20"/>
      <c r="H26" s="20"/>
      <c r="I26" s="20"/>
      <c r="J26" s="21"/>
    </row>
    <row r="27" spans="1:10" ht="15.75">
      <c r="A27" s="6" t="s">
        <v>17</v>
      </c>
      <c r="D27" s="22">
        <v>-145739</v>
      </c>
      <c r="E27" s="20"/>
      <c r="F27" s="23">
        <v>-159826</v>
      </c>
      <c r="G27" s="20"/>
      <c r="H27" s="22">
        <v>-145739</v>
      </c>
      <c r="I27" s="20"/>
      <c r="J27" s="23">
        <v>-159826</v>
      </c>
    </row>
    <row r="28" spans="4:10" ht="15.75">
      <c r="D28" s="20"/>
      <c r="E28" s="20"/>
      <c r="F28" s="21"/>
      <c r="G28" s="20"/>
      <c r="H28" s="20"/>
      <c r="I28" s="20"/>
      <c r="J28" s="21"/>
    </row>
    <row r="29" spans="1:10" ht="15.75">
      <c r="A29" s="6" t="s">
        <v>18</v>
      </c>
      <c r="B29" s="18" t="s">
        <v>89</v>
      </c>
      <c r="D29" s="20">
        <f>SUM(D19:D27)</f>
        <v>2125285</v>
      </c>
      <c r="E29" s="20"/>
      <c r="F29" s="20">
        <f>SUM(F19:F27)</f>
        <v>1311400</v>
      </c>
      <c r="G29" s="20"/>
      <c r="H29" s="20">
        <f>SUM(H19:H27)</f>
        <v>2125285</v>
      </c>
      <c r="I29" s="20"/>
      <c r="J29" s="20">
        <f>SUM(J19:J27)</f>
        <v>1311400</v>
      </c>
    </row>
    <row r="30" spans="4:16" ht="15.75">
      <c r="D30" s="20"/>
      <c r="E30" s="20"/>
      <c r="F30" s="21"/>
      <c r="G30" s="20"/>
      <c r="H30" s="20"/>
      <c r="I30" s="20"/>
      <c r="J30" s="21"/>
      <c r="M30" s="8"/>
      <c r="N30" s="8"/>
      <c r="O30" s="8"/>
      <c r="P30" s="8"/>
    </row>
    <row r="31" spans="1:10" ht="15.75">
      <c r="A31" s="6" t="s">
        <v>19</v>
      </c>
      <c r="D31" s="20">
        <v>-31990</v>
      </c>
      <c r="E31" s="20"/>
      <c r="F31" s="21">
        <v>-32627</v>
      </c>
      <c r="G31" s="20"/>
      <c r="H31" s="24">
        <v>-31990</v>
      </c>
      <c r="I31" s="20"/>
      <c r="J31" s="21">
        <v>-32627</v>
      </c>
    </row>
    <row r="32" spans="4:10" ht="15.75">
      <c r="D32" s="22"/>
      <c r="E32" s="20"/>
      <c r="F32" s="23"/>
      <c r="G32" s="20"/>
      <c r="H32" s="22"/>
      <c r="I32" s="20"/>
      <c r="J32" s="23"/>
    </row>
    <row r="33" spans="1:10" ht="15.75">
      <c r="A33" s="29" t="s">
        <v>20</v>
      </c>
      <c r="B33" s="18" t="s">
        <v>89</v>
      </c>
      <c r="D33" s="20">
        <f>SUM(D29:D31)</f>
        <v>2093295</v>
      </c>
      <c r="E33" s="20"/>
      <c r="F33" s="20">
        <f>SUM(F29:F31)</f>
        <v>1278773</v>
      </c>
      <c r="G33" s="20"/>
      <c r="H33" s="20">
        <f>SUM(H29:H31)</f>
        <v>2093295</v>
      </c>
      <c r="I33" s="20"/>
      <c r="J33" s="20">
        <f>SUM(J29:J31)</f>
        <v>1278773</v>
      </c>
    </row>
    <row r="34" spans="4:10" ht="15.75">
      <c r="D34" s="20"/>
      <c r="E34" s="20"/>
      <c r="F34" s="21"/>
      <c r="G34" s="20"/>
      <c r="H34" s="20"/>
      <c r="I34" s="20"/>
      <c r="J34" s="21"/>
    </row>
    <row r="35" spans="1:10" ht="15.75">
      <c r="A35" s="6" t="s">
        <v>21</v>
      </c>
      <c r="B35" s="18" t="s">
        <v>22</v>
      </c>
      <c r="D35" s="20">
        <v>-624015</v>
      </c>
      <c r="E35" s="20"/>
      <c r="F35" s="21">
        <v>-340429</v>
      </c>
      <c r="G35" s="20"/>
      <c r="H35" s="20">
        <v>-624015</v>
      </c>
      <c r="I35" s="20"/>
      <c r="J35" s="21">
        <v>-340429</v>
      </c>
    </row>
    <row r="36" spans="4:10" ht="15.75">
      <c r="D36" s="110"/>
      <c r="E36" s="20"/>
      <c r="F36" s="21"/>
      <c r="G36" s="20"/>
      <c r="H36" s="110"/>
      <c r="I36" s="20"/>
      <c r="J36" s="21"/>
    </row>
    <row r="37" spans="1:10" ht="16.5" thickBot="1">
      <c r="A37" s="29" t="s">
        <v>23</v>
      </c>
      <c r="D37" s="113">
        <f>SUM(D33:D36)</f>
        <v>1469280</v>
      </c>
      <c r="E37" s="20"/>
      <c r="F37" s="113">
        <f>SUM(F33:F36)</f>
        <v>938344</v>
      </c>
      <c r="G37" s="20"/>
      <c r="H37" s="113">
        <f>SUM(H33:H36)</f>
        <v>1469280</v>
      </c>
      <c r="I37" s="20"/>
      <c r="J37" s="113">
        <f>SUM(J33:J36)</f>
        <v>938344</v>
      </c>
    </row>
    <row r="38" spans="4:10" ht="16.5" thickTop="1">
      <c r="D38" s="20"/>
      <c r="E38" s="20"/>
      <c r="F38" s="21"/>
      <c r="G38" s="20"/>
      <c r="H38" s="20"/>
      <c r="I38" s="20"/>
      <c r="J38" s="21"/>
    </row>
    <row r="39" spans="4:10" ht="15.75">
      <c r="D39" s="20"/>
      <c r="E39" s="20"/>
      <c r="F39" s="21"/>
      <c r="G39" s="20"/>
      <c r="H39" s="20"/>
      <c r="I39" s="20"/>
      <c r="J39" s="21"/>
    </row>
    <row r="40" spans="1:10" ht="15.75">
      <c r="A40" s="29" t="s">
        <v>125</v>
      </c>
      <c r="D40" s="20"/>
      <c r="E40" s="20"/>
      <c r="F40" s="21"/>
      <c r="G40" s="20"/>
      <c r="H40" s="20"/>
      <c r="I40" s="20"/>
      <c r="J40" s="21"/>
    </row>
    <row r="41" spans="1:10" ht="15.75">
      <c r="A41" s="6" t="s">
        <v>107</v>
      </c>
      <c r="D41" s="20">
        <v>842884</v>
      </c>
      <c r="E41" s="20"/>
      <c r="F41" s="21">
        <v>607474</v>
      </c>
      <c r="G41" s="20"/>
      <c r="H41" s="20">
        <v>842884</v>
      </c>
      <c r="I41" s="20"/>
      <c r="J41" s="21">
        <v>607474</v>
      </c>
    </row>
    <row r="42" spans="1:10" ht="15.75">
      <c r="A42" s="6" t="s">
        <v>24</v>
      </c>
      <c r="D42" s="110">
        <v>626396</v>
      </c>
      <c r="E42" s="20"/>
      <c r="F42" s="110">
        <v>330870</v>
      </c>
      <c r="G42" s="20"/>
      <c r="H42" s="110">
        <v>626396</v>
      </c>
      <c r="I42" s="20"/>
      <c r="J42" s="110">
        <v>330870</v>
      </c>
    </row>
    <row r="43" spans="1:10" ht="19.5" customHeight="1" thickBot="1">
      <c r="A43" s="112"/>
      <c r="D43" s="114">
        <f>SUM(D41:D42)</f>
        <v>1469280</v>
      </c>
      <c r="E43" s="20"/>
      <c r="F43" s="114">
        <f>SUM(F41:F42)</f>
        <v>938344</v>
      </c>
      <c r="G43" s="20"/>
      <c r="H43" s="114">
        <f>SUM(H41:H42)</f>
        <v>1469280</v>
      </c>
      <c r="I43" s="20"/>
      <c r="J43" s="114">
        <f>SUM(J41:J42)</f>
        <v>938344</v>
      </c>
    </row>
    <row r="44" spans="4:10" ht="16.5" thickTop="1">
      <c r="D44" s="20"/>
      <c r="E44" s="20"/>
      <c r="F44" s="21"/>
      <c r="G44" s="20"/>
      <c r="H44" s="20"/>
      <c r="I44" s="20"/>
      <c r="J44" s="21"/>
    </row>
    <row r="45" spans="4:10" ht="15.75">
      <c r="D45" s="20"/>
      <c r="E45" s="20"/>
      <c r="F45" s="21"/>
      <c r="G45" s="20"/>
      <c r="H45" s="20"/>
      <c r="I45" s="20"/>
      <c r="J45" s="21"/>
    </row>
    <row r="46" spans="4:10" ht="15.75">
      <c r="D46" s="20"/>
      <c r="E46" s="20"/>
      <c r="F46" s="21"/>
      <c r="G46" s="20"/>
      <c r="H46" s="20"/>
      <c r="I46" s="20"/>
      <c r="J46" s="21"/>
    </row>
    <row r="47" spans="1:10" ht="15.75">
      <c r="A47" s="6" t="s">
        <v>25</v>
      </c>
      <c r="B47" s="18" t="s">
        <v>26</v>
      </c>
      <c r="D47" s="25">
        <f>D41/50039737*100</f>
        <v>1.6844293166448896</v>
      </c>
      <c r="E47" s="20"/>
      <c r="F47" s="25">
        <f>F41/50000000*100</f>
        <v>1.2149480000000001</v>
      </c>
      <c r="G47" s="20"/>
      <c r="H47" s="25">
        <f>H41/50039737*100</f>
        <v>1.6844293166448896</v>
      </c>
      <c r="I47" s="20"/>
      <c r="J47" s="25">
        <f>J41/50000000*100</f>
        <v>1.2149480000000001</v>
      </c>
    </row>
    <row r="48" ht="15.75">
      <c r="J48" s="28"/>
    </row>
    <row r="49" spans="1:10" ht="15.75">
      <c r="A49" s="6" t="s">
        <v>27</v>
      </c>
      <c r="B49" s="18" t="s">
        <v>28</v>
      </c>
      <c r="D49" s="27">
        <v>1.67</v>
      </c>
      <c r="F49" s="27">
        <v>1.19</v>
      </c>
      <c r="H49" s="28">
        <v>1.67</v>
      </c>
      <c r="J49" s="25">
        <v>1.19</v>
      </c>
    </row>
    <row r="51" ht="15.75">
      <c r="A51" s="100" t="s">
        <v>91</v>
      </c>
    </row>
    <row r="52" ht="15.75">
      <c r="A52" s="100" t="s">
        <v>108</v>
      </c>
    </row>
    <row r="53" ht="17.25">
      <c r="A53" s="101"/>
    </row>
    <row r="54" ht="15.75">
      <c r="D54" s="29"/>
    </row>
    <row r="56" spans="4:10" ht="15.75">
      <c r="D56" s="29"/>
      <c r="J56" s="30"/>
    </row>
    <row r="57" spans="4:10" ht="15.75">
      <c r="D57" s="31"/>
      <c r="F57" s="32"/>
      <c r="J57" s="32"/>
    </row>
    <row r="58" spans="4:10" ht="15.75">
      <c r="D58" s="31"/>
      <c r="F58" s="32"/>
      <c r="J58" s="32"/>
    </row>
    <row r="59" spans="4:10" ht="15.75">
      <c r="D59" s="31"/>
      <c r="F59" s="32"/>
      <c r="J59" s="32"/>
    </row>
    <row r="60" spans="6:10" ht="15.75">
      <c r="F60" s="32"/>
      <c r="J60" s="33"/>
    </row>
    <row r="61" spans="6:10" ht="15.75">
      <c r="F61" s="32"/>
      <c r="J61" s="33"/>
    </row>
  </sheetData>
  <mergeCells count="2">
    <mergeCell ref="D8:F8"/>
    <mergeCell ref="H8:J8"/>
  </mergeCells>
  <printOptions/>
  <pageMargins left="0.98" right="0.29" top="0.17" bottom="0.29" header="0.17" footer="0.5"/>
  <pageSetup fitToHeight="1" fitToWidth="1"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69"/>
  <sheetViews>
    <sheetView tabSelected="1" view="pageBreakPreview" zoomScale="75" zoomScaleNormal="75" zoomScaleSheetLayoutView="75" workbookViewId="0" topLeftCell="A37">
      <selection activeCell="H62" sqref="H62"/>
    </sheetView>
  </sheetViews>
  <sheetFormatPr defaultColWidth="9.00390625" defaultRowHeight="14.25"/>
  <cols>
    <col min="1" max="1" width="4.375" style="6" customWidth="1"/>
    <col min="2" max="2" width="32.75390625" style="6" customWidth="1"/>
    <col min="3" max="3" width="10.375" style="18" customWidth="1"/>
    <col min="4" max="4" width="18.875" style="42" hidden="1" customWidth="1"/>
    <col min="5" max="5" width="4.125" style="18" customWidth="1"/>
    <col min="6" max="6" width="16.375" style="48" customWidth="1"/>
    <col min="7" max="7" width="4.125" style="6" customWidth="1"/>
    <col min="8" max="8" width="19.875" style="6" customWidth="1"/>
    <col min="9" max="9" width="8.50390625" style="6" customWidth="1"/>
    <col min="10" max="10" width="13.50390625" style="6" customWidth="1"/>
    <col min="11" max="11" width="8.00390625" style="6" customWidth="1"/>
    <col min="12" max="12" width="13.125" style="6" customWidth="1"/>
    <col min="13" max="16384" width="8.00390625" style="6" customWidth="1"/>
  </cols>
  <sheetData>
    <row r="1" spans="1:9" ht="15.75">
      <c r="A1" s="1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5.75">
      <c r="A2" s="149" t="s">
        <v>29</v>
      </c>
      <c r="B2" s="149"/>
      <c r="C2" s="149"/>
      <c r="D2" s="149"/>
      <c r="E2" s="149"/>
      <c r="F2" s="149"/>
      <c r="G2" s="149"/>
      <c r="H2" s="149"/>
      <c r="I2" s="149"/>
    </row>
    <row r="3" spans="1:9" ht="15.75">
      <c r="A3" s="149" t="s">
        <v>97</v>
      </c>
      <c r="B3" s="149"/>
      <c r="C3" s="149"/>
      <c r="D3" s="149"/>
      <c r="E3" s="149"/>
      <c r="F3" s="149"/>
      <c r="G3" s="149"/>
      <c r="H3" s="149"/>
      <c r="I3" s="149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7"/>
      <c r="B5" s="7"/>
      <c r="C5" s="2"/>
      <c r="D5" s="35"/>
      <c r="E5" s="2"/>
      <c r="F5" s="36" t="s">
        <v>85</v>
      </c>
      <c r="G5" s="7"/>
      <c r="H5" s="36" t="s">
        <v>86</v>
      </c>
      <c r="I5" s="7"/>
    </row>
    <row r="6" spans="1:9" ht="47.25">
      <c r="A6" s="7"/>
      <c r="B6" s="7"/>
      <c r="C6" s="2"/>
      <c r="D6" s="35"/>
      <c r="E6" s="2"/>
      <c r="F6" s="36" t="s">
        <v>30</v>
      </c>
      <c r="G6" s="7"/>
      <c r="H6" s="37" t="s">
        <v>31</v>
      </c>
      <c r="I6" s="7"/>
    </row>
    <row r="7" spans="1:9" ht="15.75">
      <c r="A7" s="7"/>
      <c r="B7" s="7"/>
      <c r="C7" s="2"/>
      <c r="D7" s="35"/>
      <c r="E7" s="2"/>
      <c r="F7" s="38" t="s">
        <v>32</v>
      </c>
      <c r="G7" s="7"/>
      <c r="H7" s="2" t="s">
        <v>32</v>
      </c>
      <c r="I7" s="7"/>
    </row>
    <row r="8" spans="1:9" ht="15.75">
      <c r="A8" s="7"/>
      <c r="B8" s="7"/>
      <c r="C8" s="15" t="s">
        <v>33</v>
      </c>
      <c r="D8" s="39"/>
      <c r="E8" s="2"/>
      <c r="F8" s="40" t="s">
        <v>98</v>
      </c>
      <c r="G8" s="41"/>
      <c r="H8" s="40" t="s">
        <v>88</v>
      </c>
      <c r="I8" s="7"/>
    </row>
    <row r="9" spans="6:8" ht="15.75">
      <c r="F9" s="43" t="s">
        <v>10</v>
      </c>
      <c r="G9" s="44"/>
      <c r="H9" s="45" t="s">
        <v>10</v>
      </c>
    </row>
    <row r="10" spans="1:8" ht="15.75">
      <c r="A10" s="29" t="s">
        <v>109</v>
      </c>
      <c r="F10" s="46"/>
      <c r="G10" s="20"/>
      <c r="H10" s="20"/>
    </row>
    <row r="11" spans="1:8" ht="15.75">
      <c r="A11" s="29" t="s">
        <v>110</v>
      </c>
      <c r="F11" s="46"/>
      <c r="G11" s="20"/>
      <c r="H11" s="20"/>
    </row>
    <row r="12" spans="1:8" ht="15.75">
      <c r="A12" s="29"/>
      <c r="B12" s="48" t="s">
        <v>129</v>
      </c>
      <c r="C12" s="18" t="s">
        <v>128</v>
      </c>
      <c r="D12" s="42">
        <v>29765</v>
      </c>
      <c r="F12" s="46">
        <v>5702992</v>
      </c>
      <c r="G12" s="20"/>
      <c r="H12" s="21">
        <v>5774749</v>
      </c>
    </row>
    <row r="13" spans="2:8" ht="15.75">
      <c r="B13" s="6" t="s">
        <v>111</v>
      </c>
      <c r="F13" s="46">
        <v>113628</v>
      </c>
      <c r="G13" s="20"/>
      <c r="H13" s="21">
        <v>113628</v>
      </c>
    </row>
    <row r="14" spans="2:8" ht="15.75">
      <c r="B14" s="48" t="s">
        <v>130</v>
      </c>
      <c r="D14" s="42">
        <v>99291</v>
      </c>
      <c r="F14" s="46">
        <v>637492</v>
      </c>
      <c r="G14" s="20"/>
      <c r="H14" s="21">
        <v>686224</v>
      </c>
    </row>
    <row r="15" spans="2:8" ht="15.75">
      <c r="B15" s="6" t="s">
        <v>71</v>
      </c>
      <c r="C15" s="18" t="s">
        <v>124</v>
      </c>
      <c r="F15" s="46">
        <v>2636293</v>
      </c>
      <c r="G15" s="20"/>
      <c r="H15" s="21">
        <v>2636293</v>
      </c>
    </row>
    <row r="16" spans="6:8" ht="15.75">
      <c r="F16" s="115">
        <f>SUM(F12:F15)</f>
        <v>9090405</v>
      </c>
      <c r="G16" s="20"/>
      <c r="H16" s="116">
        <f>SUM(H12:H15)</f>
        <v>9210894</v>
      </c>
    </row>
    <row r="17" spans="3:6" ht="15.75">
      <c r="C17" s="6"/>
      <c r="D17" s="6"/>
      <c r="E17" s="6"/>
      <c r="F17" s="6"/>
    </row>
    <row r="18" spans="1:8" ht="15.75">
      <c r="A18" s="29" t="s">
        <v>34</v>
      </c>
      <c r="F18" s="46"/>
      <c r="G18" s="20"/>
      <c r="H18" s="20"/>
    </row>
    <row r="19" spans="2:8" ht="15.75">
      <c r="B19" s="6" t="s">
        <v>35</v>
      </c>
      <c r="D19" s="42">
        <v>34621</v>
      </c>
      <c r="F19" s="46">
        <v>6693929</v>
      </c>
      <c r="G19" s="20"/>
      <c r="H19" s="21">
        <v>6058003</v>
      </c>
    </row>
    <row r="20" spans="2:8" ht="15.75">
      <c r="B20" s="6" t="s">
        <v>36</v>
      </c>
      <c r="D20" s="42">
        <f>29212+31600</f>
        <v>60812</v>
      </c>
      <c r="F20" s="46">
        <v>9702378</v>
      </c>
      <c r="G20" s="20"/>
      <c r="H20" s="21">
        <v>6094397</v>
      </c>
    </row>
    <row r="21" spans="2:8" ht="15.75">
      <c r="B21" s="6" t="s">
        <v>37</v>
      </c>
      <c r="F21" s="46">
        <v>947188</v>
      </c>
      <c r="G21" s="20"/>
      <c r="H21" s="21">
        <v>291492</v>
      </c>
    </row>
    <row r="22" spans="2:8" ht="15.75">
      <c r="B22" s="6" t="s">
        <v>38</v>
      </c>
      <c r="F22" s="46">
        <v>1135120</v>
      </c>
      <c r="G22" s="20"/>
      <c r="H22" s="21">
        <v>1495648</v>
      </c>
    </row>
    <row r="23" spans="2:8" ht="15.75">
      <c r="B23" s="6" t="s">
        <v>39</v>
      </c>
      <c r="F23" s="46">
        <v>1224472</v>
      </c>
      <c r="G23" s="20"/>
      <c r="H23" s="21">
        <v>1466602</v>
      </c>
    </row>
    <row r="24" spans="6:8" ht="15.75">
      <c r="F24" s="47">
        <f>SUM(F19:F23)</f>
        <v>19703087</v>
      </c>
      <c r="G24" s="20"/>
      <c r="H24" s="47">
        <f>SUM(H19:H23)</f>
        <v>15406142</v>
      </c>
    </row>
    <row r="25" spans="1:8" ht="16.5" thickBot="1">
      <c r="A25" s="29" t="s">
        <v>112</v>
      </c>
      <c r="F25" s="117">
        <f>F16+F24</f>
        <v>28793492</v>
      </c>
      <c r="G25" s="20"/>
      <c r="H25" s="117">
        <f>H16+H24</f>
        <v>24617036</v>
      </c>
    </row>
    <row r="26" spans="6:8" ht="15.75">
      <c r="F26" s="46"/>
      <c r="G26" s="20"/>
      <c r="H26" s="20"/>
    </row>
    <row r="27" spans="6:8" ht="15.75">
      <c r="F27" s="46"/>
      <c r="G27" s="20"/>
      <c r="H27" s="20"/>
    </row>
    <row r="28" spans="1:8" ht="15.75">
      <c r="A28" s="29" t="s">
        <v>113</v>
      </c>
      <c r="F28" s="46"/>
      <c r="G28" s="20"/>
      <c r="H28" s="20"/>
    </row>
    <row r="29" spans="1:8" ht="15.75">
      <c r="A29" s="29" t="s">
        <v>114</v>
      </c>
      <c r="F29" s="46"/>
      <c r="G29" s="20"/>
      <c r="H29" s="20"/>
    </row>
    <row r="30" spans="2:8" ht="15.75">
      <c r="B30" s="6" t="s">
        <v>115</v>
      </c>
      <c r="D30" s="42">
        <v>2</v>
      </c>
      <c r="F30" s="46">
        <v>5019600</v>
      </c>
      <c r="G30" s="20"/>
      <c r="H30" s="21">
        <v>5000000</v>
      </c>
    </row>
    <row r="31" spans="2:12" ht="15.75">
      <c r="B31" s="6" t="s">
        <v>83</v>
      </c>
      <c r="F31" s="46">
        <v>5123398</v>
      </c>
      <c r="G31" s="20"/>
      <c r="H31" s="21">
        <v>5044998</v>
      </c>
      <c r="J31" s="46"/>
      <c r="K31" s="20"/>
      <c r="L31" s="21"/>
    </row>
    <row r="32" spans="2:12" ht="15.75">
      <c r="B32" s="6" t="s">
        <v>116</v>
      </c>
      <c r="F32" s="46">
        <v>4250060</v>
      </c>
      <c r="G32" s="20"/>
      <c r="H32" s="21">
        <v>3407176</v>
      </c>
      <c r="J32" s="46"/>
      <c r="K32" s="20"/>
      <c r="L32" s="21"/>
    </row>
    <row r="33" spans="2:8" ht="15.75">
      <c r="B33" s="6" t="s">
        <v>82</v>
      </c>
      <c r="C33" s="18" t="s">
        <v>124</v>
      </c>
      <c r="D33" s="42">
        <v>4316</v>
      </c>
      <c r="F33" s="46">
        <v>0</v>
      </c>
      <c r="G33" s="20"/>
      <c r="H33" s="21">
        <v>0</v>
      </c>
    </row>
    <row r="34" spans="2:8" ht="15.75">
      <c r="B34" s="6" t="s">
        <v>171</v>
      </c>
      <c r="F34" s="46">
        <v>8193</v>
      </c>
      <c r="G34" s="20"/>
      <c r="H34" s="21">
        <v>0</v>
      </c>
    </row>
    <row r="35" spans="2:9" ht="15.75">
      <c r="B35" s="6" t="s">
        <v>117</v>
      </c>
      <c r="C35" s="144"/>
      <c r="D35" s="42">
        <v>-3413</v>
      </c>
      <c r="F35" s="118">
        <v>-37251</v>
      </c>
      <c r="G35" s="20"/>
      <c r="H35" s="119">
        <v>-118333</v>
      </c>
      <c r="I35" s="111"/>
    </row>
    <row r="36" spans="6:8" ht="15.75">
      <c r="F36" s="46">
        <f>SUM(F30:F35)</f>
        <v>14364000</v>
      </c>
      <c r="G36" s="20"/>
      <c r="H36" s="20">
        <f>SUM(H30:H35)</f>
        <v>13333841</v>
      </c>
    </row>
    <row r="37" spans="1:8" ht="15.75">
      <c r="A37" s="29" t="s">
        <v>119</v>
      </c>
      <c r="F37" s="46">
        <v>3828248</v>
      </c>
      <c r="G37" s="20"/>
      <c r="H37" s="21">
        <v>3117458</v>
      </c>
    </row>
    <row r="38" spans="1:8" ht="15.75">
      <c r="A38" s="29" t="s">
        <v>118</v>
      </c>
      <c r="F38" s="115">
        <f>SUM(F36:F37)</f>
        <v>18192248</v>
      </c>
      <c r="G38" s="20"/>
      <c r="H38" s="115">
        <f>SUM(H36:H37)</f>
        <v>16451299</v>
      </c>
    </row>
    <row r="39" spans="6:8" ht="15.75">
      <c r="F39" s="46"/>
      <c r="G39" s="20"/>
      <c r="H39" s="20"/>
    </row>
    <row r="40" spans="1:8" ht="15.75">
      <c r="A40" s="29" t="s">
        <v>120</v>
      </c>
      <c r="F40" s="46"/>
      <c r="G40" s="20"/>
      <c r="H40" s="21"/>
    </row>
    <row r="41" spans="2:8" ht="15.75">
      <c r="B41" s="6" t="s">
        <v>47</v>
      </c>
      <c r="D41" s="42">
        <v>0</v>
      </c>
      <c r="F41" s="46">
        <v>80000</v>
      </c>
      <c r="G41" s="20"/>
      <c r="H41" s="21">
        <v>80000</v>
      </c>
    </row>
    <row r="42" spans="2:8" ht="15.75">
      <c r="B42" s="6" t="s">
        <v>99</v>
      </c>
      <c r="C42" s="18" t="s">
        <v>43</v>
      </c>
      <c r="D42" s="42">
        <v>0</v>
      </c>
      <c r="F42" s="46">
        <v>608196</v>
      </c>
      <c r="G42" s="20"/>
      <c r="H42" s="21">
        <v>767477</v>
      </c>
    </row>
    <row r="43" spans="2:8" ht="15.75">
      <c r="B43" s="6" t="s">
        <v>48</v>
      </c>
      <c r="C43" s="18" t="s">
        <v>43</v>
      </c>
      <c r="F43" s="46">
        <v>469800</v>
      </c>
      <c r="G43" s="20"/>
      <c r="H43" s="21">
        <v>501425</v>
      </c>
    </row>
    <row r="44" spans="6:8" ht="15.75">
      <c r="F44" s="115">
        <f>SUM(F41:F43)</f>
        <v>1157996</v>
      </c>
      <c r="G44" s="20"/>
      <c r="H44" s="115">
        <f>SUM(H41:H43)</f>
        <v>1348902</v>
      </c>
    </row>
    <row r="45" spans="6:8" ht="15.75">
      <c r="F45" s="46"/>
      <c r="G45" s="20"/>
      <c r="H45" s="20"/>
    </row>
    <row r="46" spans="1:8" ht="15.75">
      <c r="A46" s="29" t="s">
        <v>121</v>
      </c>
      <c r="F46" s="46"/>
      <c r="G46" s="20"/>
      <c r="H46" s="20"/>
    </row>
    <row r="47" spans="2:8" ht="15.75">
      <c r="B47" s="6" t="s">
        <v>40</v>
      </c>
      <c r="D47" s="42">
        <v>241858</v>
      </c>
      <c r="F47" s="46">
        <v>4846461</v>
      </c>
      <c r="G47" s="20"/>
      <c r="H47" s="21">
        <v>3779876</v>
      </c>
    </row>
    <row r="48" spans="2:8" ht="15.75">
      <c r="B48" s="6" t="s">
        <v>41</v>
      </c>
      <c r="F48" s="46">
        <v>1286410</v>
      </c>
      <c r="G48" s="20"/>
      <c r="H48" s="21">
        <v>344441</v>
      </c>
    </row>
    <row r="49" spans="2:8" ht="15.75">
      <c r="B49" s="6" t="s">
        <v>42</v>
      </c>
      <c r="F49" s="46">
        <v>0</v>
      </c>
      <c r="G49" s="20"/>
      <c r="H49" s="21">
        <v>78746</v>
      </c>
    </row>
    <row r="50" spans="2:8" ht="15.75">
      <c r="B50" s="6" t="s">
        <v>44</v>
      </c>
      <c r="C50" s="18" t="s">
        <v>43</v>
      </c>
      <c r="F50" s="46">
        <v>496000</v>
      </c>
      <c r="G50" s="20"/>
      <c r="H50" s="21">
        <v>403000</v>
      </c>
    </row>
    <row r="51" spans="2:8" ht="15.75">
      <c r="B51" s="6" t="s">
        <v>45</v>
      </c>
      <c r="C51" s="18" t="s">
        <v>43</v>
      </c>
      <c r="F51" s="46">
        <v>96603</v>
      </c>
      <c r="G51" s="20"/>
      <c r="H51" s="21">
        <v>96603</v>
      </c>
    </row>
    <row r="52" spans="2:8" ht="15.75">
      <c r="B52" s="6" t="s">
        <v>100</v>
      </c>
      <c r="C52" s="18" t="s">
        <v>43</v>
      </c>
      <c r="D52" s="42">
        <v>0</v>
      </c>
      <c r="F52" s="46">
        <v>778400</v>
      </c>
      <c r="G52" s="20"/>
      <c r="H52" s="21">
        <v>778400</v>
      </c>
    </row>
    <row r="53" spans="2:8" ht="15.75">
      <c r="B53" s="6" t="s">
        <v>46</v>
      </c>
      <c r="F53" s="46">
        <v>1939374</v>
      </c>
      <c r="G53" s="20"/>
      <c r="H53" s="21">
        <v>1335769</v>
      </c>
    </row>
    <row r="54" spans="6:8" ht="15.75">
      <c r="F54" s="47">
        <f>SUM(F47:F53)</f>
        <v>9443248</v>
      </c>
      <c r="G54" s="20"/>
      <c r="H54" s="47">
        <f>SUM(H47:H53)</f>
        <v>6816835</v>
      </c>
    </row>
    <row r="55" spans="6:8" ht="15.75">
      <c r="F55" s="46"/>
      <c r="G55" s="20"/>
      <c r="H55" s="46"/>
    </row>
    <row r="56" spans="1:8" ht="15.75">
      <c r="A56" s="29" t="s">
        <v>122</v>
      </c>
      <c r="F56" s="46">
        <f>F44+F54</f>
        <v>10601244</v>
      </c>
      <c r="G56" s="20"/>
      <c r="H56" s="46">
        <f>H44+H54</f>
        <v>8165737</v>
      </c>
    </row>
    <row r="57" spans="1:8" ht="15.75">
      <c r="A57" s="29" t="s">
        <v>123</v>
      </c>
      <c r="F57" s="46"/>
      <c r="G57" s="20"/>
      <c r="H57" s="21"/>
    </row>
    <row r="58" spans="6:8" ht="16.5" thickBot="1">
      <c r="F58" s="117">
        <f>F38+F56</f>
        <v>28793492</v>
      </c>
      <c r="G58" s="20"/>
      <c r="H58" s="117">
        <f>H38+H56</f>
        <v>24617036</v>
      </c>
    </row>
    <row r="59" spans="6:8" ht="15.75">
      <c r="F59" s="46"/>
      <c r="G59" s="20"/>
      <c r="H59" s="21"/>
    </row>
    <row r="60" spans="1:8" ht="15.75">
      <c r="A60" s="6" t="s">
        <v>174</v>
      </c>
      <c r="F60" s="26">
        <f>F38/(F30*10)*100</f>
        <v>36.242425691290144</v>
      </c>
      <c r="G60" s="25"/>
      <c r="H60" s="26">
        <f>H38/(H30*10)*100</f>
        <v>32.902598</v>
      </c>
    </row>
    <row r="61" spans="1:8" ht="15.75">
      <c r="A61" s="145" t="s">
        <v>173</v>
      </c>
      <c r="F61" s="46"/>
      <c r="G61" s="20"/>
      <c r="H61" s="20"/>
    </row>
    <row r="62" spans="1:8" ht="15.75">
      <c r="A62" s="146" t="s">
        <v>176</v>
      </c>
      <c r="F62" s="26">
        <f>F36/(F30*10)*100</f>
        <v>28.615825962228065</v>
      </c>
      <c r="G62" s="20"/>
      <c r="H62" s="26">
        <f>H36/(H30*10)*100</f>
        <v>26.667682</v>
      </c>
    </row>
    <row r="63" spans="1:8" ht="15.75">
      <c r="A63" s="100"/>
      <c r="F63" s="46"/>
      <c r="G63" s="20"/>
      <c r="H63" s="20"/>
    </row>
    <row r="64" spans="1:8" ht="15.75">
      <c r="A64" s="100" t="s">
        <v>137</v>
      </c>
      <c r="F64" s="46"/>
      <c r="G64" s="20"/>
      <c r="H64" s="20"/>
    </row>
    <row r="65" spans="1:8" ht="15.75">
      <c r="A65" s="100" t="s">
        <v>139</v>
      </c>
      <c r="F65" s="46"/>
      <c r="G65" s="20"/>
      <c r="H65" s="20"/>
    </row>
    <row r="66" spans="1:8" ht="15.75">
      <c r="A66" s="6" t="s">
        <v>138</v>
      </c>
      <c r="G66" s="49"/>
      <c r="H66" s="49"/>
    </row>
    <row r="67" spans="7:8" ht="15.75">
      <c r="G67" s="49"/>
      <c r="H67" s="49"/>
    </row>
    <row r="68" ht="15.75">
      <c r="A68" s="6" t="s">
        <v>175</v>
      </c>
    </row>
    <row r="69" ht="15.75">
      <c r="A69" s="6" t="s">
        <v>177</v>
      </c>
    </row>
  </sheetData>
  <mergeCells count="2">
    <mergeCell ref="A2:I2"/>
    <mergeCell ref="A3:I3"/>
  </mergeCells>
  <printOptions/>
  <pageMargins left="1.71" right="0.18" top="0.17" bottom="0.17" header="0.17" footer="0.17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P36"/>
  <sheetViews>
    <sheetView zoomScale="75" zoomScaleNormal="75" workbookViewId="0" topLeftCell="A1">
      <selection activeCell="B1" sqref="B1"/>
    </sheetView>
  </sheetViews>
  <sheetFormatPr defaultColWidth="9.00390625" defaultRowHeight="14.25"/>
  <cols>
    <col min="1" max="1" width="39.50390625" style="48" customWidth="1"/>
    <col min="2" max="3" width="13.25390625" style="48" customWidth="1"/>
    <col min="4" max="4" width="14.50390625" style="48" customWidth="1"/>
    <col min="5" max="5" width="13.25390625" style="48" customWidth="1"/>
    <col min="6" max="6" width="13.00390625" style="48" customWidth="1"/>
    <col min="7" max="7" width="13.875" style="48" customWidth="1"/>
    <col min="8" max="8" width="14.00390625" style="143" customWidth="1"/>
    <col min="9" max="9" width="13.875" style="143" customWidth="1"/>
    <col min="10" max="10" width="12.75390625" style="143" customWidth="1"/>
    <col min="11" max="16384" width="8.00390625" style="48" customWidth="1"/>
  </cols>
  <sheetData>
    <row r="2" spans="1:10" ht="15.75">
      <c r="A2" s="1" t="s">
        <v>0</v>
      </c>
      <c r="B2" s="122"/>
      <c r="C2" s="122"/>
      <c r="D2" s="122"/>
      <c r="E2" s="122"/>
      <c r="F2" s="122"/>
      <c r="G2" s="122"/>
      <c r="H2" s="123"/>
      <c r="I2" s="123"/>
      <c r="J2" s="123"/>
    </row>
    <row r="3" spans="1:10" ht="15.75">
      <c r="A3" s="124" t="s">
        <v>140</v>
      </c>
      <c r="B3" s="122"/>
      <c r="C3" s="122"/>
      <c r="D3" s="122"/>
      <c r="E3" s="122"/>
      <c r="F3" s="122"/>
      <c r="G3" s="122"/>
      <c r="H3" s="123"/>
      <c r="I3" s="123"/>
      <c r="J3" s="123"/>
    </row>
    <row r="4" spans="1:10" ht="15.75">
      <c r="A4" s="122" t="s">
        <v>93</v>
      </c>
      <c r="B4" s="122"/>
      <c r="C4" s="122"/>
      <c r="D4" s="122"/>
      <c r="E4" s="122"/>
      <c r="F4" s="122"/>
      <c r="G4" s="122"/>
      <c r="H4" s="122"/>
      <c r="I4" s="125"/>
      <c r="J4" s="125"/>
    </row>
    <row r="5" spans="1:10" ht="15.75">
      <c r="A5" s="125"/>
      <c r="B5" s="125"/>
      <c r="C5" s="125"/>
      <c r="D5" s="43" t="s">
        <v>141</v>
      </c>
      <c r="E5" s="43"/>
      <c r="F5" s="43"/>
      <c r="G5" s="125"/>
      <c r="H5" s="126"/>
      <c r="I5" s="126"/>
      <c r="J5" s="126"/>
    </row>
    <row r="6" spans="1:10" ht="15.75">
      <c r="A6" s="125"/>
      <c r="B6" s="125"/>
      <c r="C6" s="125"/>
      <c r="D6" s="43" t="s">
        <v>142</v>
      </c>
      <c r="E6" s="43" t="s">
        <v>143</v>
      </c>
      <c r="F6" s="43" t="s">
        <v>143</v>
      </c>
      <c r="G6" s="125"/>
      <c r="H6" s="126"/>
      <c r="I6" s="126"/>
      <c r="J6" s="126"/>
    </row>
    <row r="7" spans="1:10" ht="15.75">
      <c r="A7" s="125"/>
      <c r="B7" s="43" t="s">
        <v>144</v>
      </c>
      <c r="C7" s="43" t="s">
        <v>144</v>
      </c>
      <c r="D7" s="43" t="s">
        <v>145</v>
      </c>
      <c r="E7" s="43" t="s">
        <v>165</v>
      </c>
      <c r="F7" s="43" t="s">
        <v>146</v>
      </c>
      <c r="G7" s="43" t="s">
        <v>147</v>
      </c>
      <c r="H7" s="127"/>
      <c r="I7" s="43" t="s">
        <v>148</v>
      </c>
      <c r="J7" s="127" t="s">
        <v>149</v>
      </c>
    </row>
    <row r="8" spans="1:10" ht="15.75">
      <c r="A8" s="125"/>
      <c r="B8" s="128" t="s">
        <v>150</v>
      </c>
      <c r="C8" s="128" t="s">
        <v>151</v>
      </c>
      <c r="D8" s="128" t="s">
        <v>143</v>
      </c>
      <c r="E8" s="128" t="s">
        <v>166</v>
      </c>
      <c r="F8" s="128" t="s">
        <v>152</v>
      </c>
      <c r="G8" s="128" t="s">
        <v>153</v>
      </c>
      <c r="H8" s="129" t="s">
        <v>149</v>
      </c>
      <c r="I8" s="128" t="s">
        <v>154</v>
      </c>
      <c r="J8" s="129" t="s">
        <v>155</v>
      </c>
    </row>
    <row r="9" spans="1:10" ht="15.75">
      <c r="A9" s="125"/>
      <c r="B9" s="43" t="s">
        <v>10</v>
      </c>
      <c r="C9" s="43" t="s">
        <v>10</v>
      </c>
      <c r="D9" s="43" t="s">
        <v>10</v>
      </c>
      <c r="E9" s="43"/>
      <c r="F9" s="43" t="s">
        <v>10</v>
      </c>
      <c r="G9" s="43" t="s">
        <v>10</v>
      </c>
      <c r="H9" s="127" t="s">
        <v>10</v>
      </c>
      <c r="I9" s="127" t="s">
        <v>10</v>
      </c>
      <c r="J9" s="127" t="s">
        <v>10</v>
      </c>
    </row>
    <row r="10" spans="1:10" ht="15.75">
      <c r="A10" s="124"/>
      <c r="B10" s="130"/>
      <c r="C10" s="125"/>
      <c r="D10" s="125"/>
      <c r="E10" s="125"/>
      <c r="F10" s="125"/>
      <c r="G10" s="130"/>
      <c r="H10" s="131"/>
      <c r="I10" s="131"/>
      <c r="J10" s="131"/>
    </row>
    <row r="11" spans="1:16" ht="15.75">
      <c r="A11" s="29" t="s">
        <v>156</v>
      </c>
      <c r="K11" s="133"/>
      <c r="L11" s="133"/>
      <c r="M11" s="133"/>
      <c r="N11" s="133"/>
      <c r="O11" s="133"/>
      <c r="P11" s="133"/>
    </row>
    <row r="12" spans="1:16" ht="15.75">
      <c r="A12" s="48" t="s">
        <v>167</v>
      </c>
      <c r="B12" s="132">
        <v>5000000</v>
      </c>
      <c r="C12" s="133">
        <v>5044998</v>
      </c>
      <c r="D12" s="133">
        <v>-118333</v>
      </c>
      <c r="E12" s="133">
        <v>0</v>
      </c>
      <c r="F12" s="132">
        <v>415555</v>
      </c>
      <c r="G12" s="132">
        <v>2991621</v>
      </c>
      <c r="H12" s="134">
        <f>SUM(B12:G12)</f>
        <v>13333841</v>
      </c>
      <c r="I12" s="133">
        <v>3117458</v>
      </c>
      <c r="J12" s="134">
        <f>H12+I12</f>
        <v>16451299</v>
      </c>
      <c r="K12" s="133"/>
      <c r="L12" s="133"/>
      <c r="M12" s="133"/>
      <c r="N12" s="133"/>
      <c r="O12" s="133"/>
      <c r="P12" s="133"/>
    </row>
    <row r="13" spans="2:16" ht="15.75">
      <c r="B13" s="132"/>
      <c r="C13" s="133"/>
      <c r="D13" s="133"/>
      <c r="E13" s="133"/>
      <c r="F13" s="132"/>
      <c r="G13" s="132"/>
      <c r="H13" s="134"/>
      <c r="I13" s="133"/>
      <c r="J13" s="134"/>
      <c r="K13" s="133"/>
      <c r="L13" s="133"/>
      <c r="M13" s="133"/>
      <c r="N13" s="133"/>
      <c r="O13" s="133"/>
      <c r="P13" s="133"/>
    </row>
    <row r="14" spans="1:16" ht="15.75">
      <c r="A14" s="48" t="s">
        <v>170</v>
      </c>
      <c r="B14" s="133"/>
      <c r="C14" s="133"/>
      <c r="D14" s="133"/>
      <c r="E14" s="133"/>
      <c r="F14" s="133"/>
      <c r="G14" s="133"/>
      <c r="H14" s="134"/>
      <c r="I14" s="135"/>
      <c r="J14" s="135"/>
      <c r="K14" s="133"/>
      <c r="L14" s="133"/>
      <c r="M14" s="133"/>
      <c r="N14" s="133"/>
      <c r="O14" s="133"/>
      <c r="P14" s="133"/>
    </row>
    <row r="15" spans="1:16" ht="15.75">
      <c r="A15" s="136" t="s">
        <v>157</v>
      </c>
      <c r="B15" s="133">
        <v>0</v>
      </c>
      <c r="C15" s="133">
        <v>0</v>
      </c>
      <c r="D15" s="133">
        <v>0</v>
      </c>
      <c r="E15" s="133">
        <v>0</v>
      </c>
      <c r="F15" s="133">
        <v>-415555</v>
      </c>
      <c r="G15" s="133">
        <v>415555</v>
      </c>
      <c r="H15" s="134">
        <f>SUM(B15:G15)</f>
        <v>0</v>
      </c>
      <c r="I15" s="133">
        <v>0</v>
      </c>
      <c r="J15" s="134">
        <f>H15+I15</f>
        <v>0</v>
      </c>
      <c r="K15" s="133"/>
      <c r="L15" s="133"/>
      <c r="M15" s="133"/>
      <c r="N15" s="133"/>
      <c r="O15" s="133"/>
      <c r="P15" s="133"/>
    </row>
    <row r="16" spans="2:16" ht="15.75">
      <c r="B16" s="133"/>
      <c r="C16" s="133"/>
      <c r="D16" s="133"/>
      <c r="E16" s="133"/>
      <c r="F16" s="133"/>
      <c r="G16" s="133"/>
      <c r="H16" s="134"/>
      <c r="I16" s="135"/>
      <c r="J16" s="135"/>
      <c r="K16" s="133"/>
      <c r="L16" s="133"/>
      <c r="M16" s="133"/>
      <c r="N16" s="133"/>
      <c r="O16" s="133"/>
      <c r="P16" s="133"/>
    </row>
    <row r="17" spans="1:10" s="133" customFormat="1" ht="16.5" thickBot="1">
      <c r="A17" s="137" t="s">
        <v>158</v>
      </c>
      <c r="B17" s="138">
        <f aca="true" t="shared" si="0" ref="B17:J17">SUM(B10:B16)</f>
        <v>5000000</v>
      </c>
      <c r="C17" s="138">
        <f t="shared" si="0"/>
        <v>5044998</v>
      </c>
      <c r="D17" s="138">
        <f t="shared" si="0"/>
        <v>-118333</v>
      </c>
      <c r="E17" s="138">
        <f t="shared" si="0"/>
        <v>0</v>
      </c>
      <c r="F17" s="138">
        <f t="shared" si="0"/>
        <v>0</v>
      </c>
      <c r="G17" s="138">
        <f t="shared" si="0"/>
        <v>3407176</v>
      </c>
      <c r="H17" s="138">
        <f t="shared" si="0"/>
        <v>13333841</v>
      </c>
      <c r="I17" s="138">
        <f t="shared" si="0"/>
        <v>3117458</v>
      </c>
      <c r="J17" s="138">
        <f t="shared" si="0"/>
        <v>16451299</v>
      </c>
    </row>
    <row r="18" spans="1:10" s="133" customFormat="1" ht="15.75">
      <c r="A18" s="137"/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6" ht="15.75">
      <c r="A19" s="137" t="s">
        <v>159</v>
      </c>
      <c r="B19" s="133">
        <v>5000000</v>
      </c>
      <c r="C19" s="133">
        <v>5044998</v>
      </c>
      <c r="D19" s="133">
        <v>-118333</v>
      </c>
      <c r="E19" s="133">
        <v>0</v>
      </c>
      <c r="F19" s="133">
        <v>0</v>
      </c>
      <c r="G19" s="133">
        <v>3407176</v>
      </c>
      <c r="H19" s="134">
        <f>SUM(B19:G19)</f>
        <v>13333841</v>
      </c>
      <c r="I19" s="133">
        <v>3117458</v>
      </c>
      <c r="J19" s="134">
        <f>H19+I19</f>
        <v>16451299</v>
      </c>
      <c r="K19" s="133"/>
      <c r="L19" s="133"/>
      <c r="M19" s="133"/>
      <c r="N19" s="133"/>
      <c r="O19" s="133"/>
      <c r="P19" s="133"/>
    </row>
    <row r="20" spans="1:16" ht="15.75">
      <c r="A20" s="137"/>
      <c r="B20" s="133"/>
      <c r="C20" s="133"/>
      <c r="D20" s="133"/>
      <c r="E20" s="133"/>
      <c r="F20" s="133"/>
      <c r="G20" s="133"/>
      <c r="H20" s="134"/>
      <c r="I20" s="133"/>
      <c r="J20" s="134"/>
      <c r="K20" s="133"/>
      <c r="L20" s="133"/>
      <c r="M20" s="133"/>
      <c r="N20" s="133"/>
      <c r="O20" s="133"/>
      <c r="P20" s="133"/>
    </row>
    <row r="21" spans="1:16" ht="15.75">
      <c r="A21" s="139" t="s">
        <v>160</v>
      </c>
      <c r="B21" s="133">
        <v>0</v>
      </c>
      <c r="C21" s="133">
        <v>0</v>
      </c>
      <c r="D21" s="133">
        <v>81082</v>
      </c>
      <c r="E21" s="133">
        <v>0</v>
      </c>
      <c r="F21" s="133">
        <v>0</v>
      </c>
      <c r="G21" s="133">
        <v>0</v>
      </c>
      <c r="H21" s="134">
        <f>SUM(B21:G21)</f>
        <v>81082</v>
      </c>
      <c r="I21" s="133">
        <v>84394</v>
      </c>
      <c r="J21" s="134">
        <f>H21+I21</f>
        <v>165476</v>
      </c>
      <c r="K21" s="133"/>
      <c r="L21" s="133"/>
      <c r="M21" s="133"/>
      <c r="N21" s="133"/>
      <c r="O21" s="133"/>
      <c r="P21" s="133"/>
    </row>
    <row r="22" spans="1:16" ht="15.75">
      <c r="A22" s="136"/>
      <c r="B22" s="133"/>
      <c r="C22" s="133"/>
      <c r="D22" s="133"/>
      <c r="E22" s="133"/>
      <c r="F22" s="133"/>
      <c r="G22" s="133"/>
      <c r="H22" s="134"/>
      <c r="I22" s="133"/>
      <c r="J22" s="134"/>
      <c r="K22" s="133"/>
      <c r="L22" s="133"/>
      <c r="M22" s="133"/>
      <c r="N22" s="133"/>
      <c r="O22" s="133"/>
      <c r="P22" s="133"/>
    </row>
    <row r="23" spans="1:16" ht="15.75">
      <c r="A23" s="48" t="s">
        <v>161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40">
        <v>842884</v>
      </c>
      <c r="H23" s="141">
        <f>SUM(B23:G23)</f>
        <v>842884</v>
      </c>
      <c r="I23" s="140">
        <v>626396</v>
      </c>
      <c r="J23" s="141">
        <f>H23+I23</f>
        <v>1469280</v>
      </c>
      <c r="K23" s="133"/>
      <c r="L23" s="133"/>
      <c r="M23" s="133"/>
      <c r="N23" s="133"/>
      <c r="O23" s="133"/>
      <c r="P23" s="133"/>
    </row>
    <row r="24" spans="2:16" ht="15.75">
      <c r="B24" s="133"/>
      <c r="C24" s="133"/>
      <c r="D24" s="133"/>
      <c r="E24" s="133"/>
      <c r="F24" s="133"/>
      <c r="G24" s="133"/>
      <c r="H24" s="134"/>
      <c r="I24" s="134"/>
      <c r="J24" s="134"/>
      <c r="K24" s="133"/>
      <c r="L24" s="133"/>
      <c r="M24" s="133"/>
      <c r="N24" s="133"/>
      <c r="O24" s="133"/>
      <c r="P24" s="133"/>
    </row>
    <row r="25" spans="1:16" ht="15.75">
      <c r="A25" s="48" t="s">
        <v>162</v>
      </c>
      <c r="B25" s="133">
        <f aca="true" t="shared" si="1" ref="B25:J25">SUM(B19:B24)</f>
        <v>5000000</v>
      </c>
      <c r="C25" s="133">
        <f t="shared" si="1"/>
        <v>5044998</v>
      </c>
      <c r="D25" s="133">
        <f t="shared" si="1"/>
        <v>-37251</v>
      </c>
      <c r="E25" s="133">
        <v>0</v>
      </c>
      <c r="F25" s="133">
        <f t="shared" si="1"/>
        <v>0</v>
      </c>
      <c r="G25" s="133">
        <f>SUM(G19:G24)</f>
        <v>4250060</v>
      </c>
      <c r="H25" s="134">
        <f>SUM(H19:H24)</f>
        <v>14257807</v>
      </c>
      <c r="I25" s="133">
        <f t="shared" si="1"/>
        <v>3828248</v>
      </c>
      <c r="J25" s="134">
        <f t="shared" si="1"/>
        <v>18086055</v>
      </c>
      <c r="K25" s="133"/>
      <c r="L25" s="133"/>
      <c r="M25" s="133"/>
      <c r="N25" s="133"/>
      <c r="O25" s="133"/>
      <c r="P25" s="133"/>
    </row>
    <row r="26" spans="2:16" ht="15.75">
      <c r="B26" s="133"/>
      <c r="C26" s="133"/>
      <c r="D26" s="133"/>
      <c r="E26" s="133"/>
      <c r="F26" s="133"/>
      <c r="G26" s="133"/>
      <c r="H26" s="134"/>
      <c r="I26" s="133"/>
      <c r="J26" s="134"/>
      <c r="K26" s="133"/>
      <c r="L26" s="133"/>
      <c r="M26" s="133"/>
      <c r="N26" s="133"/>
      <c r="O26" s="133"/>
      <c r="P26" s="133"/>
    </row>
    <row r="27" spans="1:16" ht="15.75">
      <c r="A27" s="48" t="s">
        <v>168</v>
      </c>
      <c r="B27" s="132">
        <v>19600</v>
      </c>
      <c r="C27" s="132">
        <v>78400</v>
      </c>
      <c r="D27" s="132">
        <v>0</v>
      </c>
      <c r="E27" s="132">
        <v>0</v>
      </c>
      <c r="F27" s="132">
        <v>0</v>
      </c>
      <c r="G27" s="132">
        <v>0</v>
      </c>
      <c r="H27" s="134">
        <f>SUM(B27:G27)</f>
        <v>98000</v>
      </c>
      <c r="I27" s="133">
        <v>0</v>
      </c>
      <c r="J27" s="134">
        <f>H27+I27</f>
        <v>98000</v>
      </c>
      <c r="K27" s="133"/>
      <c r="L27" s="133"/>
      <c r="M27" s="133"/>
      <c r="N27" s="133"/>
      <c r="O27" s="133"/>
      <c r="P27" s="133"/>
    </row>
    <row r="28" spans="2:16" ht="15.75">
      <c r="B28" s="132"/>
      <c r="C28" s="132"/>
      <c r="D28" s="132"/>
      <c r="E28" s="132"/>
      <c r="F28" s="132"/>
      <c r="G28" s="132"/>
      <c r="H28" s="134"/>
      <c r="I28" s="142"/>
      <c r="J28" s="134"/>
      <c r="K28" s="133"/>
      <c r="L28" s="133"/>
      <c r="M28" s="133"/>
      <c r="N28" s="133"/>
      <c r="O28" s="133"/>
      <c r="P28" s="133"/>
    </row>
    <row r="29" spans="1:16" ht="15.75">
      <c r="A29" s="48" t="s">
        <v>169</v>
      </c>
      <c r="B29" s="133">
        <v>0</v>
      </c>
      <c r="C29" s="132">
        <v>0</v>
      </c>
      <c r="D29" s="133">
        <v>0</v>
      </c>
      <c r="E29" s="133">
        <v>8193</v>
      </c>
      <c r="F29" s="133">
        <v>0</v>
      </c>
      <c r="G29" s="133">
        <v>0</v>
      </c>
      <c r="H29" s="134">
        <f>SUM(B29:G29)</f>
        <v>8193</v>
      </c>
      <c r="I29" s="133">
        <v>0</v>
      </c>
      <c r="J29" s="134">
        <f>H29+I29</f>
        <v>8193</v>
      </c>
      <c r="K29" s="133"/>
      <c r="L29" s="133"/>
      <c r="M29" s="133"/>
      <c r="N29" s="133"/>
      <c r="O29" s="133"/>
      <c r="P29" s="133"/>
    </row>
    <row r="30" spans="2:16" ht="15.75">
      <c r="B30" s="133"/>
      <c r="C30" s="133"/>
      <c r="D30" s="133"/>
      <c r="E30" s="133"/>
      <c r="F30" s="133"/>
      <c r="G30" s="133"/>
      <c r="H30" s="134"/>
      <c r="I30" s="133"/>
      <c r="J30" s="134"/>
      <c r="K30" s="133"/>
      <c r="L30" s="133"/>
      <c r="M30" s="133"/>
      <c r="N30" s="133"/>
      <c r="O30" s="133"/>
      <c r="P30" s="133"/>
    </row>
    <row r="31" spans="1:16" ht="16.5" thickBot="1">
      <c r="A31" s="29" t="s">
        <v>163</v>
      </c>
      <c r="B31" s="138">
        <f aca="true" t="shared" si="2" ref="B31:G31">SUM(B24:B30)</f>
        <v>5019600</v>
      </c>
      <c r="C31" s="138">
        <f t="shared" si="2"/>
        <v>5123398</v>
      </c>
      <c r="D31" s="138">
        <f t="shared" si="2"/>
        <v>-37251</v>
      </c>
      <c r="E31" s="138">
        <f t="shared" si="2"/>
        <v>8193</v>
      </c>
      <c r="F31" s="138">
        <f t="shared" si="2"/>
        <v>0</v>
      </c>
      <c r="G31" s="138">
        <f t="shared" si="2"/>
        <v>4250060</v>
      </c>
      <c r="H31" s="138">
        <f>SUM(H24:H30)</f>
        <v>14364000</v>
      </c>
      <c r="I31" s="138">
        <f>SUM(I24:I30)</f>
        <v>3828248</v>
      </c>
      <c r="J31" s="138">
        <f>SUM(J24:J30)</f>
        <v>18192248</v>
      </c>
      <c r="K31" s="133"/>
      <c r="L31" s="133"/>
      <c r="M31" s="133"/>
      <c r="N31" s="133"/>
      <c r="O31" s="133"/>
      <c r="P31" s="133"/>
    </row>
    <row r="32" spans="2:16" ht="15.75"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</row>
    <row r="33" spans="2:16" ht="15.75"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</row>
    <row r="35" ht="15.75">
      <c r="A35" s="46" t="s">
        <v>164</v>
      </c>
    </row>
    <row r="36" ht="15.75">
      <c r="A36" s="46" t="s">
        <v>138</v>
      </c>
    </row>
  </sheetData>
  <printOptions/>
  <pageMargins left="0" right="0" top="0.91" bottom="0.19" header="0.91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78"/>
  <sheetViews>
    <sheetView zoomScale="75" zoomScaleNormal="75" workbookViewId="0" topLeftCell="A1">
      <selection activeCell="B12" sqref="B12"/>
    </sheetView>
  </sheetViews>
  <sheetFormatPr defaultColWidth="9.00390625" defaultRowHeight="14.25"/>
  <cols>
    <col min="1" max="1" width="4.75390625" style="52" customWidth="1"/>
    <col min="2" max="2" width="50.125" style="67" customWidth="1"/>
    <col min="3" max="3" width="15.75390625" style="94" customWidth="1"/>
    <col min="4" max="4" width="3.75390625" style="95" customWidth="1"/>
    <col min="5" max="5" width="16.50390625" style="94" customWidth="1"/>
    <col min="6" max="6" width="4.00390625" style="67" customWidth="1"/>
    <col min="7" max="7" width="8.00390625" style="67" customWidth="1"/>
    <col min="8" max="8" width="4.625" style="67" customWidth="1"/>
    <col min="9" max="9" width="17.375" style="67" customWidth="1"/>
    <col min="10" max="10" width="12.625" style="67" customWidth="1"/>
    <col min="11" max="200" width="8.00390625" style="67" customWidth="1"/>
    <col min="201" max="16384" width="8.00390625" style="52" customWidth="1"/>
  </cols>
  <sheetData>
    <row r="1" spans="1:5" ht="15.75">
      <c r="A1" s="50"/>
      <c r="B1" s="1" t="s">
        <v>0</v>
      </c>
      <c r="C1" s="51"/>
      <c r="D1" s="51"/>
      <c r="E1" s="51"/>
    </row>
    <row r="2" spans="1:5" ht="15.75">
      <c r="A2" s="50"/>
      <c r="B2" s="53" t="s">
        <v>49</v>
      </c>
      <c r="C2" s="51"/>
      <c r="D2" s="51"/>
      <c r="E2" s="51"/>
    </row>
    <row r="3" spans="1:5" ht="15.75">
      <c r="A3" s="50"/>
      <c r="B3" s="53" t="s">
        <v>93</v>
      </c>
      <c r="C3" s="52"/>
      <c r="D3" s="54"/>
      <c r="E3" s="52"/>
    </row>
    <row r="4" spans="1:5" ht="15.75">
      <c r="A4" s="50"/>
      <c r="B4" s="53"/>
      <c r="C4" s="36" t="s">
        <v>85</v>
      </c>
      <c r="D4" s="29"/>
      <c r="E4" s="36" t="s">
        <v>86</v>
      </c>
    </row>
    <row r="5" spans="1:5" ht="15.75">
      <c r="A5" s="50"/>
      <c r="B5" s="53"/>
      <c r="C5" s="17" t="s">
        <v>5</v>
      </c>
      <c r="D5" s="54"/>
      <c r="E5" s="96" t="s">
        <v>50</v>
      </c>
    </row>
    <row r="6" spans="1:5" ht="15.75">
      <c r="A6" s="50"/>
      <c r="B6" s="55"/>
      <c r="C6" s="17" t="s">
        <v>51</v>
      </c>
      <c r="D6" s="54"/>
      <c r="E6" s="96" t="s">
        <v>52</v>
      </c>
    </row>
    <row r="7" spans="1:5" ht="15.75">
      <c r="A7" s="50"/>
      <c r="B7" s="55"/>
      <c r="C7" s="17" t="s">
        <v>32</v>
      </c>
      <c r="D7" s="54"/>
      <c r="E7" s="17" t="s">
        <v>32</v>
      </c>
    </row>
    <row r="8" spans="1:5" ht="15.75">
      <c r="A8" s="50"/>
      <c r="B8" s="56"/>
      <c r="C8" s="57" t="s">
        <v>95</v>
      </c>
      <c r="D8" s="58"/>
      <c r="E8" s="16" t="s">
        <v>87</v>
      </c>
    </row>
    <row r="9" spans="1:5" ht="15.75">
      <c r="A9" s="50"/>
      <c r="B9" s="59"/>
      <c r="C9" s="60" t="s">
        <v>10</v>
      </c>
      <c r="D9" s="60"/>
      <c r="E9" s="60" t="s">
        <v>10</v>
      </c>
    </row>
    <row r="10" spans="1:5" ht="15.75">
      <c r="A10" s="50"/>
      <c r="B10" s="53" t="s">
        <v>53</v>
      </c>
      <c r="C10" s="61"/>
      <c r="D10" s="61"/>
      <c r="E10" s="62"/>
    </row>
    <row r="11" spans="1:5" ht="15.75">
      <c r="A11" s="50"/>
      <c r="B11" s="63" t="s">
        <v>54</v>
      </c>
      <c r="C11" s="64">
        <v>2093295</v>
      </c>
      <c r="D11" s="64"/>
      <c r="E11" s="64">
        <v>5473899</v>
      </c>
    </row>
    <row r="12" spans="1:5" ht="15.75">
      <c r="A12" s="50"/>
      <c r="B12" s="63" t="s">
        <v>55</v>
      </c>
      <c r="C12" s="64">
        <v>0</v>
      </c>
      <c r="D12" s="64"/>
      <c r="E12" s="64">
        <v>0</v>
      </c>
    </row>
    <row r="13" spans="1:5" ht="15.75">
      <c r="A13" s="50"/>
      <c r="B13" s="63"/>
      <c r="C13" s="65"/>
      <c r="D13" s="64"/>
      <c r="E13" s="65"/>
    </row>
    <row r="14" spans="1:5" ht="15.75">
      <c r="A14" s="50"/>
      <c r="B14" s="63"/>
      <c r="C14" s="64">
        <f>SUM(C11:C13)</f>
        <v>2093295</v>
      </c>
      <c r="D14" s="64"/>
      <c r="E14" s="64">
        <f>SUM(E11:E13)</f>
        <v>5473899</v>
      </c>
    </row>
    <row r="15" spans="1:5" ht="15.75">
      <c r="A15" s="50"/>
      <c r="B15" s="63"/>
      <c r="C15" s="64"/>
      <c r="D15" s="64"/>
      <c r="E15" s="64"/>
    </row>
    <row r="16" spans="1:5" ht="15.75">
      <c r="A16" s="50"/>
      <c r="B16" s="63" t="s">
        <v>56</v>
      </c>
      <c r="C16" s="64"/>
      <c r="D16" s="64"/>
      <c r="E16" s="64"/>
    </row>
    <row r="17" spans="1:5" ht="15.75">
      <c r="A17" s="50"/>
      <c r="B17" s="63" t="s">
        <v>57</v>
      </c>
      <c r="C17" s="66">
        <v>189346</v>
      </c>
      <c r="D17" s="66"/>
      <c r="E17" s="66">
        <v>190986</v>
      </c>
    </row>
    <row r="18" spans="1:5" ht="15.75">
      <c r="A18" s="50"/>
      <c r="B18" s="78" t="s">
        <v>133</v>
      </c>
      <c r="C18" s="66">
        <v>0</v>
      </c>
      <c r="D18" s="66"/>
      <c r="E18" s="66">
        <v>2319</v>
      </c>
    </row>
    <row r="19" spans="1:5" ht="15.75">
      <c r="A19" s="50"/>
      <c r="B19" s="63" t="s">
        <v>103</v>
      </c>
      <c r="C19" s="66">
        <v>0</v>
      </c>
      <c r="D19" s="66"/>
      <c r="E19" s="66">
        <v>3836</v>
      </c>
    </row>
    <row r="20" spans="1:5" ht="15.75">
      <c r="A20" s="50"/>
      <c r="B20" s="78" t="s">
        <v>134</v>
      </c>
      <c r="C20" s="66">
        <v>203040</v>
      </c>
      <c r="D20" s="66"/>
      <c r="E20" s="66">
        <v>881693</v>
      </c>
    </row>
    <row r="21" spans="1:5" ht="15.75">
      <c r="A21" s="50"/>
      <c r="B21" s="63" t="s">
        <v>58</v>
      </c>
      <c r="C21" s="66">
        <v>31990</v>
      </c>
      <c r="D21" s="66"/>
      <c r="E21" s="66">
        <v>174986</v>
      </c>
    </row>
    <row r="22" spans="1:5" ht="15.75">
      <c r="A22" s="50"/>
      <c r="B22" s="63" t="s">
        <v>59</v>
      </c>
      <c r="C22" s="66">
        <v>-7059</v>
      </c>
      <c r="D22" s="66"/>
      <c r="E22" s="66">
        <v>-65191</v>
      </c>
    </row>
    <row r="23" spans="1:5" ht="15.75">
      <c r="A23" s="50"/>
      <c r="B23" s="63" t="s">
        <v>172</v>
      </c>
      <c r="C23" s="68">
        <v>8193</v>
      </c>
      <c r="D23" s="66"/>
      <c r="E23" s="68">
        <v>0</v>
      </c>
    </row>
    <row r="24" spans="1:5" ht="15.75">
      <c r="A24" s="50"/>
      <c r="B24" s="63"/>
      <c r="C24" s="64"/>
      <c r="D24" s="64"/>
      <c r="E24" s="64"/>
    </row>
    <row r="25" spans="1:5" ht="15.75">
      <c r="A25" s="50"/>
      <c r="B25" s="63" t="s">
        <v>60</v>
      </c>
      <c r="C25" s="66">
        <f>SUM(C14:C23)</f>
        <v>2518805</v>
      </c>
      <c r="D25" s="69"/>
      <c r="E25" s="66">
        <f>SUM(E14:E23)</f>
        <v>6662528</v>
      </c>
    </row>
    <row r="26" spans="1:6" ht="15.75">
      <c r="A26" s="50"/>
      <c r="B26" s="63" t="s">
        <v>106</v>
      </c>
      <c r="C26" s="66">
        <v>-535025</v>
      </c>
      <c r="D26" s="66"/>
      <c r="E26" s="66">
        <v>-1679774</v>
      </c>
      <c r="F26" s="70"/>
    </row>
    <row r="27" spans="1:6" ht="15.75">
      <c r="A27" s="50"/>
      <c r="B27" s="63" t="s">
        <v>104</v>
      </c>
      <c r="C27" s="71">
        <v>-4194290</v>
      </c>
      <c r="D27" s="72"/>
      <c r="E27" s="71">
        <v>-852993</v>
      </c>
      <c r="F27" s="70"/>
    </row>
    <row r="28" spans="1:6" ht="15.75">
      <c r="A28" s="50"/>
      <c r="B28" s="63" t="s">
        <v>105</v>
      </c>
      <c r="C28" s="73">
        <v>1893595</v>
      </c>
      <c r="D28" s="72"/>
      <c r="E28" s="73">
        <v>-682203</v>
      </c>
      <c r="F28" s="70"/>
    </row>
    <row r="29" spans="1:6" ht="15.75">
      <c r="A29" s="50"/>
      <c r="B29" s="63"/>
      <c r="C29" s="71"/>
      <c r="D29" s="72"/>
      <c r="E29" s="71"/>
      <c r="F29" s="70"/>
    </row>
    <row r="30" spans="1:5" ht="15.75">
      <c r="A30" s="50"/>
      <c r="B30" s="74" t="s">
        <v>61</v>
      </c>
      <c r="C30" s="66">
        <f>SUM(C25:C28)</f>
        <v>-316915</v>
      </c>
      <c r="D30" s="66"/>
      <c r="E30" s="66">
        <f>SUM(E25:E28)</f>
        <v>3447558</v>
      </c>
    </row>
    <row r="31" spans="1:5" ht="15.75">
      <c r="A31" s="63"/>
      <c r="B31" s="75" t="s">
        <v>62</v>
      </c>
      <c r="C31" s="76">
        <v>-51798</v>
      </c>
      <c r="D31" s="76"/>
      <c r="E31" s="76">
        <v>-543158</v>
      </c>
    </row>
    <row r="32" spans="1:5" ht="15.75">
      <c r="A32" s="63"/>
      <c r="B32" s="78" t="s">
        <v>135</v>
      </c>
      <c r="C32" s="76">
        <v>-18096</v>
      </c>
      <c r="D32" s="76"/>
      <c r="E32" s="76">
        <v>-100064</v>
      </c>
    </row>
    <row r="33" spans="1:5" ht="15.75">
      <c r="A33" s="63"/>
      <c r="B33" s="75"/>
      <c r="C33" s="66"/>
      <c r="D33" s="66"/>
      <c r="E33" s="66"/>
    </row>
    <row r="34" spans="1:12" ht="15.75">
      <c r="A34" s="63"/>
      <c r="B34" s="74" t="s">
        <v>63</v>
      </c>
      <c r="C34" s="77">
        <f>SUM(C30:C32)</f>
        <v>-386809</v>
      </c>
      <c r="D34" s="69"/>
      <c r="E34" s="77">
        <f>SUM(E30:E32)</f>
        <v>2804336</v>
      </c>
      <c r="I34" s="75"/>
      <c r="J34" s="75"/>
      <c r="K34" s="75"/>
      <c r="L34" s="75"/>
    </row>
    <row r="35" spans="1:12" ht="15.75">
      <c r="A35" s="63"/>
      <c r="B35" s="74"/>
      <c r="C35" s="66"/>
      <c r="D35" s="66"/>
      <c r="E35" s="66"/>
      <c r="I35" s="75"/>
      <c r="J35" s="75"/>
      <c r="K35" s="75"/>
      <c r="L35" s="75"/>
    </row>
    <row r="36" spans="1:12" ht="15.75">
      <c r="A36" s="50"/>
      <c r="B36" s="53" t="s">
        <v>64</v>
      </c>
      <c r="C36" s="66"/>
      <c r="D36" s="66"/>
      <c r="E36" s="66"/>
      <c r="G36" s="104"/>
      <c r="H36" s="105"/>
      <c r="I36" s="102"/>
      <c r="J36" s="102"/>
      <c r="K36" s="75"/>
      <c r="L36" s="75"/>
    </row>
    <row r="37" spans="1:12" ht="15.75">
      <c r="A37" s="50"/>
      <c r="B37" s="78" t="s">
        <v>59</v>
      </c>
      <c r="C37" s="66">
        <v>7059</v>
      </c>
      <c r="D37" s="66"/>
      <c r="E37" s="66">
        <v>65191</v>
      </c>
      <c r="G37" s="105"/>
      <c r="H37" s="105"/>
      <c r="I37" s="102"/>
      <c r="J37" s="102"/>
      <c r="K37" s="75"/>
      <c r="L37" s="75"/>
    </row>
    <row r="38" spans="1:12" ht="15.75">
      <c r="A38" s="50"/>
      <c r="B38" s="63" t="s">
        <v>65</v>
      </c>
      <c r="C38" s="66">
        <v>0</v>
      </c>
      <c r="D38" s="66"/>
      <c r="E38" s="66">
        <v>-3713005</v>
      </c>
      <c r="G38" s="106"/>
      <c r="H38" s="106"/>
      <c r="I38" s="121"/>
      <c r="J38" s="103"/>
      <c r="K38" s="75"/>
      <c r="L38" s="75"/>
    </row>
    <row r="39" spans="1:12" ht="15.75">
      <c r="A39" s="50"/>
      <c r="B39" s="63" t="s">
        <v>66</v>
      </c>
      <c r="C39" s="66">
        <v>-55015</v>
      </c>
      <c r="D39" s="66"/>
      <c r="E39" s="66">
        <v>-948748</v>
      </c>
      <c r="G39" s="106"/>
      <c r="H39" s="106"/>
      <c r="I39" s="121"/>
      <c r="J39" s="103"/>
      <c r="K39" s="75"/>
      <c r="L39" s="75"/>
    </row>
    <row r="40" spans="1:12" ht="15.75">
      <c r="A40" s="50"/>
      <c r="B40" s="63" t="s">
        <v>67</v>
      </c>
      <c r="C40" s="66">
        <v>-140614</v>
      </c>
      <c r="D40" s="66"/>
      <c r="E40" s="66">
        <v>-566331</v>
      </c>
      <c r="G40" s="106"/>
      <c r="H40" s="106"/>
      <c r="I40" s="121"/>
      <c r="J40" s="103"/>
      <c r="K40" s="75"/>
      <c r="L40" s="75"/>
    </row>
    <row r="41" spans="1:12" ht="15.75">
      <c r="A41" s="50"/>
      <c r="B41" s="63" t="s">
        <v>68</v>
      </c>
      <c r="C41" s="66">
        <v>0</v>
      </c>
      <c r="D41" s="66"/>
      <c r="E41" s="66">
        <v>731316</v>
      </c>
      <c r="G41" s="106"/>
      <c r="H41" s="106"/>
      <c r="I41" s="121"/>
      <c r="J41" s="103"/>
      <c r="K41" s="75"/>
      <c r="L41" s="75"/>
    </row>
    <row r="42" spans="1:12" ht="15.75">
      <c r="A42" s="50"/>
      <c r="B42" s="80"/>
      <c r="C42" s="66"/>
      <c r="D42" s="66"/>
      <c r="E42" s="66"/>
      <c r="G42" s="106"/>
      <c r="H42" s="106"/>
      <c r="I42" s="121"/>
      <c r="J42" s="103"/>
      <c r="K42" s="75"/>
      <c r="L42" s="75"/>
    </row>
    <row r="43" spans="1:12" ht="15.75">
      <c r="A43" s="50"/>
      <c r="B43" s="74" t="s">
        <v>69</v>
      </c>
      <c r="C43" s="77">
        <f>SUM(C37:C42)</f>
        <v>-188570</v>
      </c>
      <c r="D43" s="69"/>
      <c r="E43" s="77">
        <f>SUM(E37:E42)</f>
        <v>-4431577</v>
      </c>
      <c r="G43" s="106"/>
      <c r="H43" s="106"/>
      <c r="I43" s="121"/>
      <c r="J43" s="103"/>
      <c r="K43" s="75"/>
      <c r="L43" s="75"/>
    </row>
    <row r="44" spans="1:12" ht="15.75">
      <c r="A44" s="50"/>
      <c r="B44" s="63"/>
      <c r="C44" s="66"/>
      <c r="D44" s="66"/>
      <c r="E44" s="66"/>
      <c r="G44" s="106"/>
      <c r="H44" s="106"/>
      <c r="I44" s="121"/>
      <c r="J44" s="103"/>
      <c r="K44" s="75"/>
      <c r="L44" s="75"/>
    </row>
    <row r="45" spans="1:12" ht="15.75">
      <c r="A45" s="50"/>
      <c r="B45" s="53" t="s">
        <v>70</v>
      </c>
      <c r="C45" s="66"/>
      <c r="D45" s="66"/>
      <c r="E45" s="66"/>
      <c r="G45" s="106"/>
      <c r="H45" s="106"/>
      <c r="I45" s="121"/>
      <c r="J45" s="103"/>
      <c r="K45" s="75"/>
      <c r="L45" s="75"/>
    </row>
    <row r="46" spans="1:12" ht="15.75">
      <c r="A46" s="50"/>
      <c r="B46" s="78" t="s">
        <v>92</v>
      </c>
      <c r="C46" s="66">
        <v>98000</v>
      </c>
      <c r="D46" s="66"/>
      <c r="E46" s="66">
        <v>0</v>
      </c>
      <c r="G46" s="107"/>
      <c r="H46" s="106"/>
      <c r="I46" s="121"/>
      <c r="J46" s="103"/>
      <c r="K46" s="75"/>
      <c r="L46" s="75"/>
    </row>
    <row r="47" spans="1:12" ht="15.75">
      <c r="A47" s="50"/>
      <c r="B47" s="78" t="s">
        <v>136</v>
      </c>
      <c r="C47" s="66">
        <v>0</v>
      </c>
      <c r="D47" s="97"/>
      <c r="E47" s="66">
        <v>-21000</v>
      </c>
      <c r="G47" s="108"/>
      <c r="H47" s="106"/>
      <c r="I47" s="121"/>
      <c r="J47" s="103"/>
      <c r="K47" s="75"/>
      <c r="L47" s="75"/>
    </row>
    <row r="48" spans="1:12" ht="15.75">
      <c r="A48" s="50"/>
      <c r="B48" s="78" t="s">
        <v>131</v>
      </c>
      <c r="C48" s="66">
        <v>-7500</v>
      </c>
      <c r="D48" s="97"/>
      <c r="E48" s="66">
        <v>-32345</v>
      </c>
      <c r="G48" s="109"/>
      <c r="H48" s="106"/>
      <c r="I48" s="121"/>
      <c r="J48" s="103"/>
      <c r="K48" s="75"/>
      <c r="L48" s="75"/>
    </row>
    <row r="49" spans="1:12" ht="15.75">
      <c r="A49" s="50"/>
      <c r="B49" s="78" t="s">
        <v>132</v>
      </c>
      <c r="C49" s="66">
        <v>-6394</v>
      </c>
      <c r="D49" s="97"/>
      <c r="E49" s="66">
        <v>-42577</v>
      </c>
      <c r="G49" s="109"/>
      <c r="H49" s="106"/>
      <c r="I49" s="121"/>
      <c r="J49" s="103"/>
      <c r="K49" s="75"/>
      <c r="L49" s="75"/>
    </row>
    <row r="50" spans="1:12" ht="15.75">
      <c r="A50" s="50"/>
      <c r="B50" s="78" t="s">
        <v>72</v>
      </c>
      <c r="C50" s="66">
        <v>-31625</v>
      </c>
      <c r="D50" s="66"/>
      <c r="E50" s="66">
        <v>-90819</v>
      </c>
      <c r="G50" s="52"/>
      <c r="H50" s="106"/>
      <c r="I50" s="121"/>
      <c r="J50" s="121"/>
      <c r="K50" s="75"/>
      <c r="L50" s="75"/>
    </row>
    <row r="51" spans="1:12" ht="16.5" customHeight="1">
      <c r="A51" s="50"/>
      <c r="B51" s="78" t="s">
        <v>127</v>
      </c>
      <c r="C51" s="66">
        <v>-199323</v>
      </c>
      <c r="D51" s="66"/>
      <c r="E51" s="66">
        <v>-1012370</v>
      </c>
      <c r="G51" s="106"/>
      <c r="H51" s="106"/>
      <c r="I51" s="121"/>
      <c r="J51" s="103"/>
      <c r="K51" s="75"/>
      <c r="L51" s="75"/>
    </row>
    <row r="52" spans="1:12" ht="16.5" customHeight="1">
      <c r="A52" s="50"/>
      <c r="B52" s="78" t="s">
        <v>73</v>
      </c>
      <c r="C52" s="66">
        <v>93000</v>
      </c>
      <c r="D52" s="66"/>
      <c r="E52" s="66">
        <v>403000</v>
      </c>
      <c r="G52" s="109"/>
      <c r="H52" s="106"/>
      <c r="I52" s="121"/>
      <c r="J52" s="103"/>
      <c r="K52" s="75"/>
      <c r="L52" s="75"/>
    </row>
    <row r="53" spans="1:12" ht="16.5" customHeight="1">
      <c r="A53" s="50"/>
      <c r="B53" s="63"/>
      <c r="C53" s="66"/>
      <c r="D53" s="66"/>
      <c r="E53" s="66"/>
      <c r="G53" s="120"/>
      <c r="H53" s="106"/>
      <c r="I53" s="121"/>
      <c r="J53" s="103"/>
      <c r="K53" s="75"/>
      <c r="L53" s="75"/>
    </row>
    <row r="54" spans="1:12" ht="16.5" customHeight="1">
      <c r="A54" s="50"/>
      <c r="B54" s="74" t="s">
        <v>74</v>
      </c>
      <c r="C54" s="77">
        <f>SUM(C46:C53)</f>
        <v>-53842</v>
      </c>
      <c r="D54" s="69"/>
      <c r="E54" s="77">
        <f>SUM(E46:E53)</f>
        <v>-796111</v>
      </c>
      <c r="G54" s="120"/>
      <c r="H54" s="106"/>
      <c r="I54" s="121"/>
      <c r="J54" s="103"/>
      <c r="K54" s="75"/>
      <c r="L54" s="75"/>
    </row>
    <row r="55" spans="1:12" ht="16.5" customHeight="1">
      <c r="A55" s="50"/>
      <c r="B55" s="74"/>
      <c r="C55" s="81"/>
      <c r="D55" s="69"/>
      <c r="E55" s="69"/>
      <c r="I55" s="75"/>
      <c r="J55" s="79"/>
      <c r="K55" s="75"/>
      <c r="L55" s="75"/>
    </row>
    <row r="56" spans="1:10" ht="16.5" customHeight="1">
      <c r="A56" s="50"/>
      <c r="B56" s="74" t="s">
        <v>75</v>
      </c>
      <c r="C56" s="82"/>
      <c r="D56" s="83"/>
      <c r="E56" s="82"/>
      <c r="J56" s="79"/>
    </row>
    <row r="57" spans="1:10" ht="16.5" customHeight="1">
      <c r="A57" s="50"/>
      <c r="B57" s="74" t="s">
        <v>76</v>
      </c>
      <c r="C57" s="82">
        <f>C34+C43+C54</f>
        <v>-629221</v>
      </c>
      <c r="D57" s="83"/>
      <c r="E57" s="82">
        <f>E34+E43+E54</f>
        <v>-2423352</v>
      </c>
      <c r="J57" s="79"/>
    </row>
    <row r="58" spans="1:10" ht="16.5" customHeight="1">
      <c r="A58" s="50"/>
      <c r="B58" s="75"/>
      <c r="C58" s="98"/>
      <c r="D58" s="99"/>
      <c r="E58" s="98"/>
      <c r="J58" s="79"/>
    </row>
    <row r="59" spans="1:10" ht="15.75">
      <c r="A59" s="63"/>
      <c r="B59" s="75" t="s">
        <v>77</v>
      </c>
      <c r="C59" s="82">
        <v>26563</v>
      </c>
      <c r="D59" s="83"/>
      <c r="E59" s="82">
        <v>-242700</v>
      </c>
      <c r="J59" s="79"/>
    </row>
    <row r="60" spans="1:10" ht="15.75">
      <c r="A60" s="63"/>
      <c r="B60" s="75"/>
      <c r="C60" s="64"/>
      <c r="D60" s="64"/>
      <c r="E60" s="64"/>
      <c r="J60" s="79"/>
    </row>
    <row r="61" spans="1:10" ht="15.75">
      <c r="A61" s="63"/>
      <c r="B61" s="74" t="s">
        <v>101</v>
      </c>
      <c r="C61" s="66">
        <v>2962250</v>
      </c>
      <c r="D61" s="66"/>
      <c r="E61" s="66">
        <v>5628302</v>
      </c>
      <c r="J61" s="75"/>
    </row>
    <row r="62" spans="1:10" ht="15.75">
      <c r="A62" s="63"/>
      <c r="B62" s="75"/>
      <c r="C62" s="64"/>
      <c r="D62" s="64"/>
      <c r="E62" s="64"/>
      <c r="J62" s="75"/>
    </row>
    <row r="63" spans="1:10" ht="16.5" thickBot="1">
      <c r="A63" s="63"/>
      <c r="B63" s="74" t="s">
        <v>102</v>
      </c>
      <c r="C63" s="84">
        <f>SUM(C56:C61)</f>
        <v>2359592</v>
      </c>
      <c r="D63" s="69"/>
      <c r="E63" s="84">
        <f>SUM(E56:E61)</f>
        <v>2962250</v>
      </c>
      <c r="J63" s="75"/>
    </row>
    <row r="64" spans="1:10" ht="16.5" thickTop="1">
      <c r="A64" s="63"/>
      <c r="B64" s="74"/>
      <c r="C64" s="64"/>
      <c r="D64" s="64"/>
      <c r="E64" s="64"/>
      <c r="J64" s="75"/>
    </row>
    <row r="65" spans="1:5" ht="15.75">
      <c r="A65" s="63"/>
      <c r="B65" s="80"/>
      <c r="C65" s="64"/>
      <c r="D65" s="64"/>
      <c r="E65" s="64"/>
    </row>
    <row r="66" spans="1:5" ht="15.75">
      <c r="A66" s="63"/>
      <c r="B66" s="85" t="s">
        <v>78</v>
      </c>
      <c r="C66" s="86"/>
      <c r="D66" s="86"/>
      <c r="E66" s="86"/>
    </row>
    <row r="67" spans="1:5" ht="15.75">
      <c r="A67" s="63"/>
      <c r="B67" s="63" t="s">
        <v>79</v>
      </c>
      <c r="C67" s="86"/>
      <c r="D67" s="86"/>
      <c r="E67" s="86"/>
    </row>
    <row r="68" spans="1:5" ht="15.75">
      <c r="A68" s="50"/>
      <c r="B68" s="63" t="s">
        <v>80</v>
      </c>
      <c r="C68" s="66">
        <v>1135120</v>
      </c>
      <c r="D68" s="66"/>
      <c r="E68" s="66">
        <v>1495648</v>
      </c>
    </row>
    <row r="69" spans="1:5" ht="15.75">
      <c r="A69" s="50"/>
      <c r="B69" s="63" t="s">
        <v>81</v>
      </c>
      <c r="C69" s="66">
        <v>1224472</v>
      </c>
      <c r="D69" s="66"/>
      <c r="E69" s="66">
        <v>1466602</v>
      </c>
    </row>
    <row r="70" spans="1:5" ht="15.75">
      <c r="A70" s="50"/>
      <c r="B70" s="63"/>
      <c r="C70" s="87"/>
      <c r="D70" s="86"/>
      <c r="E70" s="87"/>
    </row>
    <row r="71" spans="1:5" ht="16.5" thickBot="1">
      <c r="A71" s="50"/>
      <c r="B71" s="63"/>
      <c r="C71" s="89">
        <f>SUM(C68:C70)</f>
        <v>2359592</v>
      </c>
      <c r="D71" s="90"/>
      <c r="E71" s="89">
        <f>SUM(E68:E70)</f>
        <v>2962250</v>
      </c>
    </row>
    <row r="72" spans="1:5" ht="16.5" thickTop="1">
      <c r="A72" s="50"/>
      <c r="B72" s="63"/>
      <c r="C72" s="92"/>
      <c r="D72" s="93"/>
      <c r="E72" s="92"/>
    </row>
    <row r="73" ht="15.75">
      <c r="A73" s="50"/>
    </row>
    <row r="74" spans="1:6" ht="15.75">
      <c r="A74" s="50"/>
      <c r="F74" s="88"/>
    </row>
    <row r="75" spans="1:9" ht="15.75">
      <c r="A75" s="50"/>
      <c r="F75" s="91"/>
      <c r="G75" s="46"/>
      <c r="H75" s="20"/>
      <c r="I75" s="20"/>
    </row>
    <row r="76" spans="6:9" ht="15.75">
      <c r="F76" s="91"/>
      <c r="G76" s="46"/>
      <c r="H76" s="20"/>
      <c r="I76" s="20"/>
    </row>
    <row r="77" spans="1:6" ht="15.75">
      <c r="A77" s="100" t="s">
        <v>90</v>
      </c>
      <c r="F77" s="18"/>
    </row>
    <row r="78" spans="1:6" ht="15.75">
      <c r="A78" s="100" t="s">
        <v>126</v>
      </c>
      <c r="F78" s="18"/>
    </row>
  </sheetData>
  <printOptions/>
  <pageMargins left="1.13" right="0.18" top="0.17" bottom="0.22" header="0.17" footer="0.17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Grand-Flo Electronic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PGLim</dc:creator>
  <cp:keywords/>
  <dc:description/>
  <cp:lastModifiedBy>LIM</cp:lastModifiedBy>
  <cp:lastPrinted>2006-05-18T06:15:28Z</cp:lastPrinted>
  <dcterms:created xsi:type="dcterms:W3CDTF">2005-11-21T03:06:23Z</dcterms:created>
  <dcterms:modified xsi:type="dcterms:W3CDTF">2006-05-18T08:52:37Z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-169390369</vt:i4>
  </property>
  <property fmtid="{D5CDD505-2E9C-101B-9397-08002B2CF9AE}" pid="3" name="_EmailSubject">
    <vt:lpwstr>GF Q1 Results (Final)</vt:lpwstr>
  </property>
  <property fmtid="{D5CDD505-2E9C-101B-9397-08002B2CF9AE}" pid="4" name="_AuthorEmail">
    <vt:lpwstr>ycyap@grand-flo.com</vt:lpwstr>
  </property>
  <property fmtid="{D5CDD505-2E9C-101B-9397-08002B2CF9AE}" pid="5" name="_AuthorEmailDisplayName">
    <vt:lpwstr>Yung Ching</vt:lpwstr>
  </property>
  <property fmtid="{D5CDD505-2E9C-101B-9397-08002B2CF9AE}" pid="6" name="_ReviewingToolsShownOnce">
    <vt:lpwstr/>
  </property>
</Properties>
</file>